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5315" windowHeight="7875" activeTab="0"/>
  </bookViews>
  <sheets>
    <sheet name="Compensation Report" sheetId="1" r:id="rId1"/>
    <sheet name="Worksheet-Min.Salary" sheetId="2" r:id="rId2"/>
    <sheet name="Worksheet-Payroll-Excel version" sheetId="3" r:id="rId3"/>
    <sheet name="Payroll Worksheet-Print version" sheetId="4" r:id="rId4"/>
    <sheet name="Sheet2" sheetId="5" r:id="rId5"/>
  </sheets>
  <definedNames>
    <definedName name="_xlnm.Print_Area" localSheetId="0">'Compensation Report'!$A$1:$G$40</definedName>
    <definedName name="_xlnm.Print_Area" localSheetId="3">'Payroll Worksheet-Print version'!$A$1:$G$27</definedName>
    <definedName name="_xlnm.Print_Area" localSheetId="1">'Worksheet-Min.Salary'!#REF!</definedName>
    <definedName name="_xlnm.Print_Area" localSheetId="2">'Worksheet-Payroll-Excel version'!$A$1:$G$27</definedName>
  </definedNames>
  <calcPr fullCalcOnLoad="1"/>
</workbook>
</file>

<file path=xl/sharedStrings.xml><?xml version="1.0" encoding="utf-8"?>
<sst xmlns="http://schemas.openxmlformats.org/spreadsheetml/2006/main" count="164" uniqueCount="134">
  <si>
    <r>
      <t>Acknowledgement:</t>
    </r>
    <r>
      <rPr>
        <sz val="11"/>
        <color theme="1"/>
        <rFont val="Calibri"/>
        <family val="2"/>
      </rPr>
      <t xml:space="preserve">  This form has been reviewed and approved by the Church Conference.  </t>
    </r>
  </si>
  <si>
    <t>BENEFITS</t>
  </si>
  <si>
    <t xml:space="preserve">Pastor Name: </t>
  </si>
  <si>
    <t xml:space="preserve"> GCFA Number:</t>
  </si>
  <si>
    <t>Church:</t>
  </si>
  <si>
    <t>Signature of Pastor:</t>
  </si>
  <si>
    <t>Signature of S/PPRC Chair:</t>
  </si>
  <si>
    <t>When completing this form in EXCEL, always work from a COPY to preserve formulas contained in the spreadsheet.</t>
  </si>
  <si>
    <t xml:space="preserve">Full Connection </t>
  </si>
  <si>
    <t xml:space="preserve">Provisional Member </t>
  </si>
  <si>
    <t xml:space="preserve">Associate Member </t>
  </si>
  <si>
    <t>Local Pastor with completed CoS or Mdiv</t>
  </si>
  <si>
    <t xml:space="preserve">Local Pastor  </t>
  </si>
  <si>
    <t>C.</t>
  </si>
  <si>
    <t>B.</t>
  </si>
  <si>
    <t>A.</t>
  </si>
  <si>
    <t>D.</t>
  </si>
  <si>
    <t xml:space="preserve">Number of ALL churches on pastoral charge: </t>
  </si>
  <si>
    <t>Page 2</t>
  </si>
  <si>
    <t>($500 for each church over one; not adjusted for part-time)</t>
  </si>
  <si>
    <t>Church A</t>
  </si>
  <si>
    <t>Church B</t>
  </si>
  <si>
    <t>Church C</t>
  </si>
  <si>
    <t xml:space="preserve">DISTRICT is to provide ONE COPY to the Conference Benefits Office </t>
  </si>
  <si>
    <t>Page 1</t>
  </si>
  <si>
    <t>Church D</t>
  </si>
  <si>
    <t>AM</t>
  </si>
  <si>
    <t>LP-CoS-Mdiv</t>
  </si>
  <si>
    <t>LP</t>
  </si>
  <si>
    <t>F.</t>
  </si>
  <si>
    <r>
      <rPr>
        <b/>
        <sz val="11"/>
        <color indexed="8"/>
        <rFont val="Calibri"/>
        <family val="2"/>
      </rPr>
      <t>*Note:</t>
    </r>
    <r>
      <rPr>
        <sz val="11"/>
        <color theme="1"/>
        <rFont val="Calibri"/>
        <family val="2"/>
      </rPr>
      <t xml:space="preserve"> Clergy </t>
    </r>
    <r>
      <rPr>
        <u val="single"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elect to withhold for taxes; a W4 should be completed for this purpose.</t>
    </r>
  </si>
  <si>
    <t xml:space="preserve">Enter Number of Payrolls per Year:  </t>
  </si>
  <si>
    <t>Paid to UNY Conf.</t>
  </si>
  <si>
    <t>Paid to IRS</t>
  </si>
  <si>
    <t>Signature of District Supt:</t>
  </si>
  <si>
    <t>Credential Level:</t>
  </si>
  <si>
    <t>Years of service:</t>
  </si>
  <si>
    <t>TOTAL= 100%</t>
  </si>
  <si>
    <t xml:space="preserve">If #4 is No, enter housing allowance (in lieu of parsonage)                     </t>
  </si>
  <si>
    <t xml:space="preserve">Pension Base Compensation: (add lines 3-5) This is the basis for CRSP, CPP, and UMPIP contributions.                                          </t>
  </si>
  <si>
    <t>FE/FD</t>
  </si>
  <si>
    <t>PE/PD</t>
  </si>
  <si>
    <t>Years of Service = click in blue Credential Level cell, then click</t>
  </si>
  <si>
    <t xml:space="preserve">and select level from drop-down list; then click in blue Years </t>
  </si>
  <si>
    <t>of Service cell to enter number of full time equivalent years of service</t>
  </si>
  <si>
    <t xml:space="preserve">Church C  </t>
  </si>
  <si>
    <t xml:space="preserve">Church D  </t>
  </si>
  <si>
    <t xml:space="preserve">Enter percentage of overall appointment (#.##) </t>
  </si>
  <si>
    <r>
      <rPr>
        <sz val="11"/>
        <color indexed="8"/>
        <rFont val="Lucida Sans Unicode"/>
        <family val="2"/>
      </rPr>
      <t>▶</t>
    </r>
    <r>
      <rPr>
        <sz val="11"/>
        <color theme="1"/>
        <rFont val="Calibri"/>
        <family val="2"/>
      </rPr>
      <t xml:space="preserve">  1.00 for full time, .50 for half time, etc. </t>
    </r>
  </si>
  <si>
    <r>
      <rPr>
        <sz val="11"/>
        <color indexed="8"/>
        <rFont val="Lucida Sans Unicode"/>
        <family val="2"/>
      </rPr>
      <t>▶</t>
    </r>
    <r>
      <rPr>
        <sz val="11"/>
        <color theme="1"/>
        <rFont val="Calibri"/>
        <family val="2"/>
      </rPr>
      <t xml:space="preserve">  enter % for the pastor's </t>
    </r>
    <r>
      <rPr>
        <b/>
        <sz val="11"/>
        <color indexed="8"/>
        <rFont val="Calibri"/>
        <family val="2"/>
      </rPr>
      <t xml:space="preserve">entire appointment, </t>
    </r>
    <r>
      <rPr>
        <sz val="11"/>
        <color theme="1"/>
        <rFont val="Calibri"/>
        <family val="2"/>
      </rPr>
      <t xml:space="preserve">not </t>
    </r>
  </si>
  <si>
    <t xml:space="preserve">      just one church if a multi-church appointment</t>
  </si>
  <si>
    <r>
      <rPr>
        <b/>
        <sz val="12"/>
        <color indexed="8"/>
        <rFont val="Calibri"/>
        <family val="2"/>
      </rPr>
      <t>Minimum Salary</t>
    </r>
    <r>
      <rPr>
        <sz val="12"/>
        <color indexed="8"/>
        <rFont val="Calibri"/>
        <family val="2"/>
      </rPr>
      <t xml:space="preserve"> (Gross) = (AxB) + C + D </t>
    </r>
  </si>
  <si>
    <t xml:space="preserve">(See Below)                                                                                       Church B  </t>
  </si>
  <si>
    <t xml:space="preserve">E. </t>
  </si>
  <si>
    <t>initials</t>
  </si>
  <si>
    <t>Date entered in database:</t>
  </si>
  <si>
    <t>For Conference Office Use Only</t>
  </si>
  <si>
    <t>CPP: for all full time clergy or three-quarter time Members in Full Connection, Provisional or Associate Members         (line 6 x .03)</t>
  </si>
  <si>
    <t xml:space="preserve">        Is this a change in Percentage?                             </t>
  </si>
  <si>
    <t>Page 3</t>
  </si>
  <si>
    <r>
      <t xml:space="preserve">CHURCH is to provide an approved copy to the </t>
    </r>
    <r>
      <rPr>
        <u val="single"/>
        <sz val="11"/>
        <color indexed="8"/>
        <rFont val="Arial Black"/>
        <family val="2"/>
      </rPr>
      <t>Church Treasurer</t>
    </r>
  </si>
  <si>
    <r>
      <t xml:space="preserve"># NOTE:  When multiple churches share the cost of a part time pastor, the </t>
    </r>
    <r>
      <rPr>
        <b/>
        <sz val="11"/>
        <color indexed="8"/>
        <rFont val="Calibri"/>
        <family val="2"/>
      </rPr>
      <t>percentage of compensation</t>
    </r>
    <r>
      <rPr>
        <sz val="11"/>
        <color theme="1"/>
        <rFont val="Calibri"/>
        <family val="2"/>
      </rPr>
      <t xml:space="preserve"> does not necessarily equal the </t>
    </r>
    <r>
      <rPr>
        <b/>
        <sz val="11"/>
        <color indexed="8"/>
        <rFont val="Calibri"/>
        <family val="2"/>
      </rPr>
      <t>percentage of appointment</t>
    </r>
    <r>
      <rPr>
        <sz val="11"/>
        <color theme="1"/>
        <rFont val="Calibri"/>
        <family val="2"/>
      </rPr>
      <t xml:space="preserve">.  For example:  A pastor appointed 50% in total split between  two churches, Church A is 25% and Church B is 25%.  Those are the </t>
    </r>
    <r>
      <rPr>
        <b/>
        <sz val="11"/>
        <color indexed="8"/>
        <rFont val="Calibri"/>
        <family val="2"/>
      </rPr>
      <t xml:space="preserve">appointment percentages. </t>
    </r>
    <r>
      <rPr>
        <sz val="11"/>
        <color theme="1"/>
        <rFont val="Calibri"/>
        <family val="2"/>
      </rPr>
      <t xml:space="preserve">Each church pays half the pastor's salary or 50% of compensation.  Thus the </t>
    </r>
    <r>
      <rPr>
        <b/>
        <sz val="11"/>
        <color indexed="8"/>
        <rFont val="Calibri"/>
        <family val="2"/>
      </rPr>
      <t>percentage of compensation is 50 + 50 to total 100%</t>
    </r>
    <r>
      <rPr>
        <sz val="11"/>
        <color theme="1"/>
        <rFont val="Calibri"/>
        <family val="2"/>
      </rPr>
      <t xml:space="preserve">.  </t>
    </r>
  </si>
  <si>
    <r>
      <t xml:space="preserve">NOTE:  When multiple churches share the cost of a part time pastor, the </t>
    </r>
    <r>
      <rPr>
        <b/>
        <u val="single"/>
        <sz val="11"/>
        <color indexed="8"/>
        <rFont val="Calibri"/>
        <family val="2"/>
      </rPr>
      <t>percentage of compensation</t>
    </r>
    <r>
      <rPr>
        <sz val="11"/>
        <color theme="1"/>
        <rFont val="Calibri"/>
        <family val="2"/>
      </rPr>
      <t xml:space="preserve"> does not necessarily equal the</t>
    </r>
    <r>
      <rPr>
        <b/>
        <u val="single"/>
        <sz val="11"/>
        <color indexed="8"/>
        <rFont val="Calibri"/>
        <family val="2"/>
      </rPr>
      <t xml:space="preserve"> percentage of appointment</t>
    </r>
    <r>
      <rPr>
        <sz val="11"/>
        <color theme="1"/>
        <rFont val="Calibri"/>
        <family val="2"/>
      </rPr>
      <t xml:space="preserve">.  For example:  A pastor </t>
    </r>
    <r>
      <rPr>
        <b/>
        <sz val="11"/>
        <color indexed="8"/>
        <rFont val="Calibri"/>
        <family val="2"/>
      </rPr>
      <t>appointed a total of 50%</t>
    </r>
    <r>
      <rPr>
        <sz val="11"/>
        <color theme="1"/>
        <rFont val="Calibri"/>
        <family val="2"/>
      </rPr>
      <t xml:space="preserve"> to two churches with  Church A at 25% and Church B at 25%.  Each church pays the half the pastor's salary or 50%.  Thus the </t>
    </r>
    <r>
      <rPr>
        <b/>
        <sz val="11"/>
        <color indexed="8"/>
        <rFont val="Calibri"/>
        <family val="2"/>
      </rPr>
      <t xml:space="preserve">percentage of compensation is 50% + 50% to total 100%. </t>
    </r>
  </si>
  <si>
    <t>10 a</t>
  </si>
  <si>
    <t>10 b</t>
  </si>
  <si>
    <t xml:space="preserve">     Professional Expenses</t>
  </si>
  <si>
    <t xml:space="preserve">     Continuing Education </t>
  </si>
  <si>
    <t xml:space="preserve">Effective Date: </t>
  </si>
  <si>
    <r>
      <t xml:space="preserve">When reporting more than one church on this form, enter name of each church and </t>
    </r>
    <r>
      <rPr>
        <b/>
        <sz val="12"/>
        <color indexed="8"/>
        <rFont val="Calibri"/>
        <family val="2"/>
      </rPr>
      <t>% of TOTAL COMPENSATION paid by that church (see #NOTE below for explanation)</t>
    </r>
  </si>
  <si>
    <t xml:space="preserve">THIS WORKSHEET IS ONLY FOR THE PURPOSE OF CALCULATING MINIMUM SALARY.  IF YOUR CHURCH PAYS ABOVE MINIMUM, THERE IS NO NEED TO COMPLETE THIS FORM. </t>
  </si>
  <si>
    <t>Treasurers MAY use the following worksheet to calculate Deductions and Net Pay</t>
  </si>
  <si>
    <t>Paid to Wespath  Benefits &amp; Investments</t>
  </si>
  <si>
    <t>A</t>
  </si>
  <si>
    <t>B</t>
  </si>
  <si>
    <t>C</t>
  </si>
  <si>
    <t>D</t>
  </si>
  <si>
    <t>E</t>
  </si>
  <si>
    <t>Enter Letter (A-E) that corresponds to pastors's credential level:</t>
  </si>
  <si>
    <t>When completing this form in EXCEL, always work from a COPY to preserve formulas contained in the spreadsheet.      USE THE TAB KEY TO ENTER INFORMATION IN BLUE HIGHLIGHTED CELLS.</t>
  </si>
  <si>
    <r>
      <t xml:space="preserve">Pension:  Enter </t>
    </r>
    <r>
      <rPr>
        <b/>
        <sz val="12"/>
        <color indexed="8"/>
        <rFont val="Calibri"/>
        <family val="2"/>
      </rPr>
      <t>CRSP</t>
    </r>
    <r>
      <rPr>
        <sz val="12"/>
        <color indexed="8"/>
        <rFont val="Calibri"/>
        <family val="2"/>
      </rPr>
      <t xml:space="preserve"> or </t>
    </r>
    <r>
      <rPr>
        <b/>
        <sz val="12"/>
        <color indexed="8"/>
        <rFont val="Calibri"/>
        <family val="2"/>
      </rPr>
      <t xml:space="preserve">UMPIP </t>
    </r>
    <r>
      <rPr>
        <sz val="12"/>
        <color indexed="8"/>
        <rFont val="Calibri"/>
        <family val="2"/>
      </rPr>
      <t xml:space="preserve">in box to the right based on the following criteria:  CRSP for clergy whose total appointment is 75% to 100%.  UMPIP for clergy whose total appointment is 50% to 74%. </t>
    </r>
  </si>
  <si>
    <r>
      <t xml:space="preserve">Total ARP: </t>
    </r>
    <r>
      <rPr>
        <sz val="12"/>
        <color indexed="8"/>
        <rFont val="Calibri"/>
        <family val="2"/>
      </rPr>
      <t xml:space="preserve">(Full time Total = minimum of $3,500 for single church; $4,500 for multi church appointment)    </t>
    </r>
  </si>
  <si>
    <t>10 c</t>
  </si>
  <si>
    <t>Annual Amount</t>
  </si>
  <si>
    <t>LINE #</t>
  </si>
  <si>
    <t>OPTIONAL WORKSHEET</t>
  </si>
  <si>
    <t>7a</t>
  </si>
  <si>
    <t>TOTAL PASTORAL COMPENSATION PACKAGE (add lines 3, 5, 7a, 8, 9, 10c)</t>
  </si>
  <si>
    <r>
      <t xml:space="preserve">Accountable Reimbursement Plan:  </t>
    </r>
    <r>
      <rPr>
        <sz val="12"/>
        <color indexed="8"/>
        <rFont val="Calibri"/>
        <family val="2"/>
      </rPr>
      <t xml:space="preserve"> MAKE ENTRY IN 10a. &amp; 10b. BELOW:</t>
    </r>
  </si>
  <si>
    <t>Date transmited to Wespath:</t>
  </si>
  <si>
    <r>
      <rPr>
        <sz val="11"/>
        <color indexed="8"/>
        <rFont val="Lucida Sans Unicode"/>
        <family val="2"/>
      </rPr>
      <t>▶</t>
    </r>
    <r>
      <rPr>
        <sz val="11"/>
        <color theme="1"/>
        <rFont val="Calibri"/>
        <family val="2"/>
      </rPr>
      <t xml:space="preserve">  Multiply by</t>
    </r>
    <r>
      <rPr>
        <b/>
        <sz val="11"/>
        <color indexed="8"/>
        <rFont val="Calibri"/>
        <family val="2"/>
      </rPr>
      <t xml:space="preserve"> % of compensation</t>
    </r>
    <r>
      <rPr>
        <sz val="11"/>
        <color theme="1"/>
        <rFont val="Calibri"/>
        <family val="2"/>
      </rPr>
      <t xml:space="preserve"> paid by:                                    Church A </t>
    </r>
  </si>
  <si>
    <r>
      <t>2.</t>
    </r>
    <r>
      <rPr>
        <sz val="7"/>
        <color indexed="8"/>
        <rFont val="Times New Roman"/>
        <family val="1"/>
      </rPr>
      <t>    </t>
    </r>
    <r>
      <rPr>
        <sz val="11"/>
        <color theme="1"/>
        <rFont val="Calibri"/>
        <family val="2"/>
      </rPr>
      <t>Housing Exclusion: determined by pastor; approved via housing resolution --</t>
    </r>
    <r>
      <rPr>
        <b/>
        <sz val="11"/>
        <color indexed="8"/>
        <rFont val="Calibri"/>
        <family val="2"/>
      </rPr>
      <t xml:space="preserve"> THIS IS NOT A DEDUCTION</t>
    </r>
    <r>
      <rPr>
        <sz val="11"/>
        <color theme="1"/>
        <rFont val="Calibri"/>
        <family val="2"/>
      </rPr>
      <t xml:space="preserve">!! </t>
    </r>
  </si>
  <si>
    <r>
      <t>3.</t>
    </r>
    <r>
      <rPr>
        <sz val="11"/>
        <color indexed="8"/>
        <rFont val="Calibri"/>
        <family val="2"/>
      </rPr>
      <t>  </t>
    </r>
    <r>
      <rPr>
        <sz val="11"/>
        <color theme="1"/>
        <rFont val="Calibri"/>
        <family val="2"/>
      </rPr>
      <t xml:space="preserve">UMPIP pension contribution (if a %, based on Page 1, Line 6); HIGHLY recommended to be at least 1% of Line 6; may be before tax or after tax </t>
    </r>
  </si>
  <si>
    <t>[an excel version which auto-calculates available at: http://uny.umconline.org/</t>
  </si>
  <si>
    <t>AUTHORIZATION:</t>
  </si>
  <si>
    <t>I acknowledge the payroll deductions as entered above and authorize the</t>
  </si>
  <si>
    <t xml:space="preserve">church treasurer to withhold these stated amounts and forward the </t>
  </si>
  <si>
    <t xml:space="preserve">withheld amounts to the entities as noted. </t>
  </si>
  <si>
    <t xml:space="preserve">Pastor Name (print/type): </t>
  </si>
  <si>
    <t xml:space="preserve">Treasurer Name (print/type): </t>
  </si>
  <si>
    <t>I will make the above identified payroll deductions from the pastor's</t>
  </si>
  <si>
    <t xml:space="preserve">paycheck and forward the withheld amounts to the identified </t>
  </si>
  <si>
    <t xml:space="preserve">entities on a monthly basis; quarterly where appropriate.  </t>
  </si>
  <si>
    <t>ACKNOWLEDGEMENT:</t>
  </si>
  <si>
    <t>-------------------&gt;</t>
  </si>
  <si>
    <t>Use this version to fill in (auto calculate) then print.</t>
  </si>
  <si>
    <t>Treasurers MAY use the following worksheet to determine Deductions and Net Pay</t>
  </si>
  <si>
    <t>Use this version to PRINT the form, then manually enter information.</t>
  </si>
  <si>
    <r>
      <rPr>
        <b/>
        <sz val="11"/>
        <color indexed="8"/>
        <rFont val="Calibri"/>
        <family val="2"/>
      </rPr>
      <t>*Note:</t>
    </r>
    <r>
      <rPr>
        <sz val="11"/>
        <color theme="1"/>
        <rFont val="Calibri"/>
        <family val="2"/>
      </rPr>
      <t xml:space="preserve"> Clergy </t>
    </r>
    <r>
      <rPr>
        <u val="single"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elect to withhold for taxes; a W4 should be completed for this purpose.</t>
    </r>
  </si>
  <si>
    <r>
      <t>3.</t>
    </r>
    <r>
      <rPr>
        <sz val="11"/>
        <color indexed="8"/>
        <rFont val="Calibri"/>
        <family val="2"/>
      </rPr>
      <t>  </t>
    </r>
    <r>
      <rPr>
        <sz val="11"/>
        <color theme="1"/>
        <rFont val="Calibri"/>
        <family val="2"/>
      </rPr>
      <t xml:space="preserve">UMPIP pension contribution (if a %, based on Page 1, Line 6); HIGHLY recommended to be at least 1% of Line 6; may be before tax or after tax </t>
    </r>
  </si>
  <si>
    <r>
      <t>2.</t>
    </r>
    <r>
      <rPr>
        <sz val="7"/>
        <color indexed="8"/>
        <rFont val="Times New Roman"/>
        <family val="1"/>
      </rPr>
      <t>    </t>
    </r>
    <r>
      <rPr>
        <sz val="11"/>
        <color theme="1"/>
        <rFont val="Calibri"/>
        <family val="2"/>
      </rPr>
      <t>Housing Exclusion: determined by pastor; approved via housing resolution --</t>
    </r>
    <r>
      <rPr>
        <b/>
        <sz val="11"/>
        <color indexed="8"/>
        <rFont val="Calibri"/>
        <family val="2"/>
      </rPr>
      <t xml:space="preserve"> THIS IS NOT A DEDUCTION</t>
    </r>
    <r>
      <rPr>
        <sz val="11"/>
        <color theme="1"/>
        <rFont val="Calibri"/>
        <family val="2"/>
      </rPr>
      <t xml:space="preserve">!! </t>
    </r>
  </si>
  <si>
    <t>Page 4</t>
  </si>
  <si>
    <t xml:space="preserve">CRSP is calculated at 13.8% of Line 6.   UMPIP is calculated at 9% of Line 6. </t>
  </si>
  <si>
    <t>Up To 25</t>
  </si>
  <si>
    <r>
      <t>4.</t>
    </r>
    <r>
      <rPr>
        <sz val="11"/>
        <color indexed="8"/>
        <rFont val="Calibri"/>
        <family val="2"/>
      </rPr>
      <t>  PERSONAL HEALTH CONTRIBUTION: If enrolled in Conference health plan, will be amount elected greater than Premium Credit</t>
    </r>
  </si>
  <si>
    <t>Net Clergy Pay (F.1. minus F.7. plus  F.8.)</t>
  </si>
  <si>
    <r>
      <t>1. Gross Salary Amount from Page 1, Line 3 of Report Form  (</t>
    </r>
    <r>
      <rPr>
        <b/>
        <u val="single"/>
        <sz val="11"/>
        <color indexed="8"/>
        <rFont val="Calibri"/>
        <family val="2"/>
      </rPr>
      <t>includes</t>
    </r>
    <r>
      <rPr>
        <b/>
        <sz val="11"/>
        <color indexed="8"/>
        <rFont val="Calibri"/>
        <family val="2"/>
      </rPr>
      <t xml:space="preserve">  F.1-6)</t>
    </r>
  </si>
  <si>
    <r>
      <t>1. Gross Salary Amount from Page 1, Line 3 of Report Form  (</t>
    </r>
    <r>
      <rPr>
        <b/>
        <u val="single"/>
        <sz val="11"/>
        <color indexed="8"/>
        <rFont val="Calibri"/>
        <family val="2"/>
      </rPr>
      <t xml:space="preserve">includes </t>
    </r>
    <r>
      <rPr>
        <b/>
        <sz val="11"/>
        <color indexed="8"/>
        <rFont val="Calibri"/>
        <family val="2"/>
      </rPr>
      <t xml:space="preserve">  F.1-6)</t>
    </r>
  </si>
  <si>
    <t xml:space="preserve">Enter Number of Payrolls per Year &amp; Divide Line 9. by this number:  </t>
  </si>
  <si>
    <t>5. HSA: Health Savings Account election to be withheld pretax (can only be elected if enrolled is an HSA medical plan)</t>
  </si>
  <si>
    <r>
      <t>6.</t>
    </r>
    <r>
      <rPr>
        <sz val="7"/>
        <color indexed="8"/>
        <rFont val="Times New Roman"/>
        <family val="1"/>
      </rPr>
      <t>    </t>
    </r>
    <r>
      <rPr>
        <sz val="11"/>
        <color theme="1"/>
        <rFont val="Calibri"/>
        <family val="2"/>
      </rPr>
      <t xml:space="preserve">Flexible Spending Account (must be elected annually </t>
    </r>
    <r>
      <rPr>
        <b/>
        <sz val="11"/>
        <color indexed="8"/>
        <rFont val="Calibri"/>
        <family val="2"/>
      </rPr>
      <t>via HealthFlex</t>
    </r>
    <r>
      <rPr>
        <sz val="11"/>
        <color theme="1"/>
        <rFont val="Calibri"/>
        <family val="2"/>
      </rPr>
      <t xml:space="preserve"> for medical &amp;/or dependent care reimbursements)</t>
    </r>
  </si>
  <si>
    <t>7.  Optional Tax Withholding* per W4 (consult IRS tax tables for amount)</t>
  </si>
  <si>
    <t>9.   Housing Allowance Paid in lieu of parsonage (Page 1, Line 5 on report)</t>
  </si>
  <si>
    <r>
      <t>8.</t>
    </r>
    <r>
      <rPr>
        <sz val="12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Subtotal of Withholdings (</t>
    </r>
    <r>
      <rPr>
        <b/>
        <sz val="12"/>
        <color indexed="8"/>
        <rFont val="Calibri"/>
        <family val="2"/>
      </rPr>
      <t>F.3 through F.7</t>
    </r>
    <r>
      <rPr>
        <sz val="12"/>
        <color indexed="8"/>
        <rFont val="Calibri"/>
        <family val="2"/>
      </rPr>
      <t>)</t>
    </r>
  </si>
  <si>
    <t>10. Net Clergy Pay (F.1. minus F.8 plus  F.9.)</t>
  </si>
  <si>
    <r>
      <t>6.</t>
    </r>
    <r>
      <rPr>
        <sz val="7"/>
        <color indexed="8"/>
        <rFont val="Times New Roman"/>
        <family val="1"/>
      </rPr>
      <t>    </t>
    </r>
    <r>
      <rPr>
        <sz val="11"/>
        <color theme="1"/>
        <rFont val="Calibri"/>
        <family val="2"/>
      </rPr>
      <t xml:space="preserve">Flexible Spending Account (must be elected annually </t>
    </r>
    <r>
      <rPr>
        <b/>
        <sz val="11"/>
        <color indexed="8"/>
        <rFont val="Calibri"/>
        <family val="2"/>
      </rPr>
      <t>via HealthFlex</t>
    </r>
    <r>
      <rPr>
        <sz val="11"/>
        <color theme="1"/>
        <rFont val="Calibri"/>
        <family val="2"/>
      </rPr>
      <t xml:space="preserve"> for medical &amp;/or dependent care reimbursements)</t>
    </r>
  </si>
  <si>
    <r>
      <t>8.</t>
    </r>
    <r>
      <rPr>
        <sz val="12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Subtotal of Withholdings (F</t>
    </r>
    <r>
      <rPr>
        <b/>
        <sz val="12"/>
        <color indexed="8"/>
        <rFont val="Calibri"/>
        <family val="2"/>
      </rPr>
      <t>.3-7</t>
    </r>
    <r>
      <rPr>
        <sz val="12"/>
        <color indexed="8"/>
        <rFont val="Calibri"/>
        <family val="2"/>
      </rPr>
      <t>)</t>
    </r>
  </si>
  <si>
    <r>
      <t xml:space="preserve">Parsonage:  </t>
    </r>
    <r>
      <rPr>
        <b/>
        <sz val="12"/>
        <color indexed="8"/>
        <rFont val="Calibri"/>
        <family val="2"/>
      </rPr>
      <t>IN THE BOX BELOW:</t>
    </r>
    <r>
      <rPr>
        <sz val="12"/>
        <color indexed="8"/>
        <rFont val="Calibri"/>
        <family val="2"/>
      </rPr>
      <t xml:space="preserve"> Does the church or charge have a  parsonage? Type Yes or No  (If YES Line 3 will be multiplied by .25) This will apply to ALL churches in the Charge that owns the parsonage.</t>
    </r>
  </si>
  <si>
    <t xml:space="preserve">Gross Salary:  (see optional worksheet for items included; include money given for health allowance for part-time clergy)) </t>
  </si>
  <si>
    <t>2024 UNY CLERGY COMPENSATION REPORT FORM</t>
  </si>
  <si>
    <r>
      <t>OPTIONAL WORKSHEETS ARE AVAILABLE ON THE NEXT 3 TABS .   PLEASE USE THE FORM BELOW TO REPORT COMPENSATION</t>
    </r>
    <r>
      <rPr>
        <sz val="12"/>
        <color indexed="8"/>
        <rFont val="Calibri"/>
        <family val="2"/>
      </rPr>
      <t>.</t>
    </r>
  </si>
  <si>
    <t>Conference Health Insurance:    ($15,120 for full time clergy only)</t>
  </si>
  <si>
    <t xml:space="preserve">2024 UPPER NEW YORK MINIMUM BASE SALARY CALCULATION </t>
  </si>
  <si>
    <t xml:space="preserve">2024 SALARY COMPONENT / PAYCHECK WORKSHEET  </t>
  </si>
  <si>
    <t>This form is to be sent to the DISTRICT OFFICE:  BY SEPTEMBER 20,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</si>
</sst>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_([$$-409]* #,##0.00_);_([$$-409]* \(#,##0.00\);_([$$-409]* &quot;-&quot;??_);_(@_)"/>
    <numFmt numFmtId="168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Lucida Sans Unicode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Arial Black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55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Arial Black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0" tint="-0.3499799966812134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Arial Black"/>
      <family val="2"/>
    </font>
    <font>
      <sz val="16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rgb="FFACACAC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/>
      <bottom/>
    </border>
    <border>
      <left style="dashed"/>
      <right style="dashed"/>
      <top/>
      <bottom style="dashed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/>
      <top style="dashed"/>
      <bottom style="dashed"/>
    </border>
    <border>
      <left/>
      <right/>
      <top/>
      <bottom style="thin"/>
    </border>
    <border>
      <left style="dashed"/>
      <right style="dashed"/>
      <top style="thin"/>
      <bottom style="double"/>
    </border>
    <border>
      <left style="thin"/>
      <right style="dashed"/>
      <top/>
      <bottom style="dashed"/>
    </border>
    <border>
      <left style="dashed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/>
      <top style="dashed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/>
      <right style="dashed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ed"/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ashed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slantDash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ashed"/>
      <right style="thin"/>
      <top style="thin"/>
      <bottom style="double"/>
    </border>
    <border>
      <left style="dashed"/>
      <right style="dashed"/>
      <top style="mediumDashed"/>
      <bottom style="dashed"/>
    </border>
    <border>
      <left style="thin"/>
      <right style="dotted"/>
      <top style="dashed"/>
      <bottom style="dashed"/>
    </border>
    <border>
      <left style="dashed"/>
      <right style="dashed"/>
      <top style="dashed"/>
      <bottom style="medium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 vertical="top" wrapText="1"/>
    </xf>
    <xf numFmtId="0" fontId="0" fillId="33" borderId="11" xfId="0" applyFill="1" applyBorder="1" applyAlignment="1">
      <alignment horizontal="right" vertical="top" wrapText="1"/>
    </xf>
    <xf numFmtId="44" fontId="0" fillId="0" borderId="12" xfId="44" applyFont="1" applyBorder="1" applyAlignment="1">
      <alignment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5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55" fillId="0" borderId="0" xfId="0" applyFont="1" applyAlignment="1">
      <alignment horizontal="center"/>
    </xf>
    <xf numFmtId="44" fontId="0" fillId="0" borderId="0" xfId="44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44" fontId="59" fillId="0" borderId="16" xfId="44" applyFont="1" applyBorder="1" applyAlignment="1">
      <alignment vertical="center" wrapText="1"/>
    </xf>
    <xf numFmtId="44" fontId="59" fillId="0" borderId="10" xfId="44" applyFont="1" applyBorder="1" applyAlignment="1">
      <alignment vertical="center" wrapText="1"/>
    </xf>
    <xf numFmtId="44" fontId="60" fillId="0" borderId="14" xfId="44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55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vertical="center" wrapText="1"/>
    </xf>
    <xf numFmtId="44" fontId="0" fillId="0" borderId="20" xfId="44" applyFont="1" applyBorder="1" applyAlignment="1">
      <alignment vertical="center" wrapText="1"/>
    </xf>
    <xf numFmtId="0" fontId="0" fillId="33" borderId="21" xfId="0" applyFill="1" applyBorder="1" applyAlignment="1">
      <alignment wrapText="1"/>
    </xf>
    <xf numFmtId="0" fontId="0" fillId="0" borderId="22" xfId="0" applyBorder="1" applyAlignment="1">
      <alignment horizontal="left" vertical="center" wrapText="1"/>
    </xf>
    <xf numFmtId="0" fontId="0" fillId="33" borderId="20" xfId="0" applyFill="1" applyBorder="1" applyAlignment="1">
      <alignment wrapText="1"/>
    </xf>
    <xf numFmtId="0" fontId="0" fillId="0" borderId="22" xfId="0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55" fillId="0" borderId="17" xfId="0" applyFont="1" applyBorder="1" applyAlignment="1">
      <alignment horizontal="right"/>
    </xf>
    <xf numFmtId="44" fontId="0" fillId="0" borderId="24" xfId="0" applyNumberFormat="1" applyBorder="1" applyAlignment="1">
      <alignment/>
    </xf>
    <xf numFmtId="0" fontId="7" fillId="0" borderId="0" xfId="0" applyFont="1" applyAlignment="1">
      <alignment/>
    </xf>
    <xf numFmtId="9" fontId="0" fillId="0" borderId="0" xfId="0" applyNumberFormat="1" applyFill="1" applyBorder="1" applyAlignment="1">
      <alignment/>
    </xf>
    <xf numFmtId="9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0" fillId="33" borderId="26" xfId="0" applyFill="1" applyBorder="1" applyAlignment="1">
      <alignment horizontal="right" vertical="top" wrapText="1"/>
    </xf>
    <xf numFmtId="0" fontId="57" fillId="0" borderId="0" xfId="0" applyFont="1" applyBorder="1" applyAlignment="1">
      <alignment horizontal="center" vertical="center"/>
    </xf>
    <xf numFmtId="0" fontId="60" fillId="0" borderId="27" xfId="0" applyFont="1" applyBorder="1" applyAlignment="1">
      <alignment vertical="center" wrapText="1"/>
    </xf>
    <xf numFmtId="0" fontId="63" fillId="0" borderId="22" xfId="0" applyFont="1" applyBorder="1" applyAlignment="1">
      <alignment horizontal="left" vertical="center" wrapText="1"/>
    </xf>
    <xf numFmtId="0" fontId="6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6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9" fontId="63" fillId="0" borderId="17" xfId="0" applyNumberFormat="1" applyFont="1" applyBorder="1" applyAlignment="1" applyProtection="1">
      <alignment horizontal="left"/>
      <protection locked="0"/>
    </xf>
    <xf numFmtId="14" fontId="63" fillId="0" borderId="17" xfId="0" applyNumberFormat="1" applyFont="1" applyBorder="1" applyAlignment="1" applyProtection="1">
      <alignment/>
      <protection locked="0"/>
    </xf>
    <xf numFmtId="0" fontId="63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wrapText="1" indent="1"/>
      <protection locked="0"/>
    </xf>
    <xf numFmtId="44" fontId="63" fillId="0" borderId="10" xfId="0" applyNumberFormat="1" applyFont="1" applyBorder="1" applyAlignment="1" applyProtection="1">
      <alignment horizontal="right" vertical="center"/>
      <protection locked="0"/>
    </xf>
    <xf numFmtId="44" fontId="63" fillId="0" borderId="16" xfId="0" applyNumberFormat="1" applyFont="1" applyBorder="1" applyAlignment="1" applyProtection="1">
      <alignment horizontal="right" vertical="center"/>
      <protection locked="0"/>
    </xf>
    <xf numFmtId="44" fontId="63" fillId="0" borderId="36" xfId="0" applyNumberFormat="1" applyFont="1" applyBorder="1" applyAlignment="1" applyProtection="1">
      <alignment horizontal="right" vertical="center"/>
      <protection locked="0"/>
    </xf>
    <xf numFmtId="44" fontId="63" fillId="0" borderId="37" xfId="0" applyNumberFormat="1" applyFont="1" applyBorder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/>
      <protection locked="0"/>
    </xf>
    <xf numFmtId="44" fontId="64" fillId="0" borderId="33" xfId="0" applyNumberFormat="1" applyFont="1" applyBorder="1" applyAlignment="1" applyProtection="1">
      <alignment horizontal="center" vertical="center"/>
      <protection locked="0"/>
    </xf>
    <xf numFmtId="44" fontId="63" fillId="0" borderId="10" xfId="0" applyNumberFormat="1" applyFont="1" applyBorder="1" applyAlignment="1" applyProtection="1">
      <alignment horizontal="center" vertical="center"/>
      <protection locked="0"/>
    </xf>
    <xf numFmtId="44" fontId="63" fillId="0" borderId="16" xfId="0" applyNumberFormat="1" applyFont="1" applyBorder="1" applyAlignment="1" applyProtection="1">
      <alignment horizontal="center" vertical="center"/>
      <protection locked="0"/>
    </xf>
    <xf numFmtId="44" fontId="63" fillId="0" borderId="36" xfId="0" applyNumberFormat="1" applyFont="1" applyBorder="1" applyAlignment="1" applyProtection="1">
      <alignment horizontal="center" vertical="center"/>
      <protection locked="0"/>
    </xf>
    <xf numFmtId="44" fontId="63" fillId="0" borderId="37" xfId="0" applyNumberFormat="1" applyFont="1" applyBorder="1" applyAlignment="1" applyProtection="1">
      <alignment horizontal="center" vertical="center"/>
      <protection locked="0"/>
    </xf>
    <xf numFmtId="167" fontId="63" fillId="0" borderId="10" xfId="44" applyNumberFormat="1" applyFont="1" applyBorder="1" applyAlignment="1" applyProtection="1">
      <alignment horizontal="right" vertical="center"/>
      <protection locked="0"/>
    </xf>
    <xf numFmtId="44" fontId="63" fillId="0" borderId="10" xfId="44" applyFont="1" applyBorder="1" applyAlignment="1" applyProtection="1">
      <alignment horizontal="right" vertical="center"/>
      <protection locked="0"/>
    </xf>
    <xf numFmtId="44" fontId="63" fillId="0" borderId="10" xfId="0" applyNumberFormat="1" applyFont="1" applyBorder="1" applyAlignment="1" applyProtection="1">
      <alignment horizontal="right" vertical="center"/>
      <protection/>
    </xf>
    <xf numFmtId="44" fontId="63" fillId="0" borderId="16" xfId="0" applyNumberFormat="1" applyFont="1" applyBorder="1" applyAlignment="1" applyProtection="1">
      <alignment horizontal="right" vertical="center"/>
      <protection/>
    </xf>
    <xf numFmtId="44" fontId="63" fillId="0" borderId="36" xfId="0" applyNumberFormat="1" applyFont="1" applyBorder="1" applyAlignment="1" applyProtection="1">
      <alignment horizontal="right" vertical="center"/>
      <protection/>
    </xf>
    <xf numFmtId="44" fontId="63" fillId="0" borderId="37" xfId="0" applyNumberFormat="1" applyFont="1" applyBorder="1" applyAlignment="1" applyProtection="1">
      <alignment horizontal="right" vertical="center"/>
      <protection/>
    </xf>
    <xf numFmtId="2" fontId="0" fillId="34" borderId="14" xfId="0" applyNumberFormat="1" applyFill="1" applyBorder="1" applyAlignment="1" applyProtection="1">
      <alignment/>
      <protection locked="0"/>
    </xf>
    <xf numFmtId="9" fontId="0" fillId="34" borderId="14" xfId="0" applyNumberFormat="1" applyFill="1" applyBorder="1" applyAlignment="1" applyProtection="1">
      <alignment/>
      <protection locked="0"/>
    </xf>
    <xf numFmtId="0" fontId="55" fillId="2" borderId="14" xfId="0" applyFont="1" applyFill="1" applyBorder="1" applyAlignment="1" applyProtection="1">
      <alignment/>
      <protection locked="0"/>
    </xf>
    <xf numFmtId="44" fontId="0" fillId="2" borderId="20" xfId="44" applyFont="1" applyFill="1" applyBorder="1" applyAlignment="1" applyProtection="1">
      <alignment vertical="center" wrapText="1"/>
      <protection locked="0"/>
    </xf>
    <xf numFmtId="44" fontId="0" fillId="2" borderId="10" xfId="44" applyNumberFormat="1" applyFont="1" applyFill="1" applyBorder="1" applyAlignment="1" applyProtection="1">
      <alignment vertical="center" wrapText="1"/>
      <protection locked="0"/>
    </xf>
    <xf numFmtId="44" fontId="0" fillId="2" borderId="10" xfId="44" applyFont="1" applyFill="1" applyBorder="1" applyAlignment="1" applyProtection="1">
      <alignment vertical="center" wrapText="1"/>
      <protection locked="0"/>
    </xf>
    <xf numFmtId="44" fontId="0" fillId="2" borderId="38" xfId="44" applyFont="1" applyFill="1" applyBorder="1" applyAlignment="1" applyProtection="1">
      <alignment vertical="center" wrapText="1"/>
      <protection locked="0"/>
    </xf>
    <xf numFmtId="44" fontId="63" fillId="35" borderId="14" xfId="0" applyNumberFormat="1" applyFont="1" applyFill="1" applyBorder="1" applyAlignment="1" applyProtection="1">
      <alignment vertical="center"/>
      <protection/>
    </xf>
    <xf numFmtId="44" fontId="63" fillId="0" borderId="33" xfId="0" applyNumberFormat="1" applyFont="1" applyBorder="1" applyAlignment="1" applyProtection="1">
      <alignment horizontal="center" vertical="center"/>
      <protection/>
    </xf>
    <xf numFmtId="44" fontId="63" fillId="0" borderId="33" xfId="0" applyNumberFormat="1" applyFont="1" applyBorder="1" applyAlignment="1" applyProtection="1">
      <alignment vertical="center"/>
      <protection/>
    </xf>
    <xf numFmtId="44" fontId="63" fillId="0" borderId="39" xfId="0" applyNumberFormat="1" applyFont="1" applyBorder="1" applyAlignment="1" applyProtection="1">
      <alignment vertical="center"/>
      <protection/>
    </xf>
    <xf numFmtId="44" fontId="63" fillId="35" borderId="39" xfId="0" applyNumberFormat="1" applyFont="1" applyFill="1" applyBorder="1" applyAlignment="1" applyProtection="1">
      <alignment vertical="center"/>
      <protection/>
    </xf>
    <xf numFmtId="44" fontId="63" fillId="35" borderId="34" xfId="0" applyNumberFormat="1" applyFont="1" applyFill="1" applyBorder="1" applyAlignment="1" applyProtection="1">
      <alignment vertical="center"/>
      <protection/>
    </xf>
    <xf numFmtId="44" fontId="63" fillId="0" borderId="3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9" fillId="0" borderId="0" xfId="0" applyFont="1" applyAlignment="1" applyProtection="1">
      <alignment wrapText="1"/>
      <protection/>
    </xf>
    <xf numFmtId="0" fontId="6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0" xfId="0" applyBorder="1" applyAlignment="1" applyProtection="1">
      <alignment horizontal="right"/>
      <protection/>
    </xf>
    <xf numFmtId="0" fontId="60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vertical="center" wrapText="1"/>
      <protection/>
    </xf>
    <xf numFmtId="0" fontId="55" fillId="0" borderId="41" xfId="0" applyFont="1" applyBorder="1" applyAlignment="1" applyProtection="1">
      <alignment horizont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0" fontId="63" fillId="0" borderId="31" xfId="0" applyFont="1" applyBorder="1" applyAlignment="1" applyProtection="1">
      <alignment vertical="center" wrapText="1"/>
      <protection/>
    </xf>
    <xf numFmtId="0" fontId="63" fillId="0" borderId="42" xfId="0" applyFont="1" applyBorder="1" applyAlignment="1" applyProtection="1">
      <alignment vertical="center" wrapText="1"/>
      <protection/>
    </xf>
    <xf numFmtId="0" fontId="63" fillId="0" borderId="32" xfId="0" applyFont="1" applyBorder="1" applyAlignment="1" applyProtection="1">
      <alignment vertical="center" wrapText="1"/>
      <protection/>
    </xf>
    <xf numFmtId="0" fontId="55" fillId="0" borderId="41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 wrapText="1"/>
      <protection/>
    </xf>
    <xf numFmtId="49" fontId="55" fillId="0" borderId="41" xfId="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/>
      <protection/>
    </xf>
    <xf numFmtId="0" fontId="63" fillId="0" borderId="43" xfId="0" applyFont="1" applyBorder="1" applyAlignment="1" applyProtection="1">
      <alignment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7" fillId="0" borderId="44" xfId="0" applyFont="1" applyBorder="1" applyAlignment="1" applyProtection="1">
      <alignment/>
      <protection/>
    </xf>
    <xf numFmtId="0" fontId="59" fillId="0" borderId="44" xfId="0" applyFont="1" applyBorder="1" applyAlignment="1" applyProtection="1">
      <alignment horizontal="right"/>
      <protection/>
    </xf>
    <xf numFmtId="0" fontId="0" fillId="0" borderId="45" xfId="0" applyBorder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44" fontId="63" fillId="35" borderId="10" xfId="0" applyNumberFormat="1" applyFont="1" applyFill="1" applyBorder="1" applyAlignment="1" applyProtection="1">
      <alignment horizontal="right" vertical="center"/>
      <protection/>
    </xf>
    <xf numFmtId="44" fontId="63" fillId="35" borderId="16" xfId="0" applyNumberFormat="1" applyFont="1" applyFill="1" applyBorder="1" applyAlignment="1" applyProtection="1">
      <alignment horizontal="right" vertical="center"/>
      <protection/>
    </xf>
    <xf numFmtId="44" fontId="63" fillId="0" borderId="46" xfId="0" applyNumberFormat="1" applyFont="1" applyBorder="1" applyAlignment="1" applyProtection="1">
      <alignment vertical="center"/>
      <protection/>
    </xf>
    <xf numFmtId="44" fontId="63" fillId="0" borderId="10" xfId="44" applyFont="1" applyBorder="1" applyAlignment="1" applyProtection="1">
      <alignment horizontal="right" vertical="center"/>
      <protection/>
    </xf>
    <xf numFmtId="44" fontId="63" fillId="0" borderId="16" xfId="44" applyFont="1" applyBorder="1" applyAlignment="1" applyProtection="1">
      <alignment horizontal="right" vertical="center"/>
      <protection/>
    </xf>
    <xf numFmtId="44" fontId="63" fillId="0" borderId="33" xfId="44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wrapText="1"/>
      <protection/>
    </xf>
    <xf numFmtId="0" fontId="55" fillId="0" borderId="18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44" fontId="0" fillId="0" borderId="12" xfId="44" applyFont="1" applyBorder="1" applyAlignment="1" applyProtection="1">
      <alignment vertical="center" wrapText="1"/>
      <protection/>
    </xf>
    <xf numFmtId="0" fontId="5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59" fillId="0" borderId="0" xfId="0" applyFont="1" applyAlignment="1" applyProtection="1">
      <alignment horizontal="left" wrapText="1"/>
      <protection/>
    </xf>
    <xf numFmtId="0" fontId="0" fillId="36" borderId="0" xfId="0" applyFill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7" fillId="0" borderId="31" xfId="0" applyFont="1" applyBorder="1" applyAlignment="1" applyProtection="1">
      <alignment wrapText="1"/>
      <protection/>
    </xf>
    <xf numFmtId="44" fontId="63" fillId="0" borderId="16" xfId="0" applyNumberFormat="1" applyFont="1" applyBorder="1" applyAlignment="1" applyProtection="1">
      <alignment horizontal="right" vertical="center"/>
      <protection locked="0"/>
    </xf>
    <xf numFmtId="164" fontId="68" fillId="0" borderId="48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left" vertical="center" wrapText="1"/>
    </xf>
    <xf numFmtId="0" fontId="0" fillId="0" borderId="0" xfId="0" applyAlignment="1">
      <alignment horizontal="left"/>
    </xf>
    <xf numFmtId="39" fontId="0" fillId="0" borderId="20" xfId="44" applyNumberFormat="1" applyFont="1" applyFill="1" applyBorder="1" applyAlignment="1" applyProtection="1">
      <alignment vertical="center" wrapText="1"/>
      <protection locked="0"/>
    </xf>
    <xf numFmtId="44" fontId="0" fillId="0" borderId="12" xfId="44" applyFont="1" applyBorder="1" applyAlignment="1" quotePrefix="1">
      <alignment vertical="center" wrapText="1"/>
    </xf>
    <xf numFmtId="39" fontId="0" fillId="37" borderId="20" xfId="44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 horizontal="right" vertical="top"/>
    </xf>
    <xf numFmtId="0" fontId="58" fillId="0" borderId="0" xfId="0" applyFont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24" xfId="0" applyNumberFormat="1" applyFill="1" applyBorder="1" applyAlignment="1" applyProtection="1">
      <alignment/>
      <protection hidden="1"/>
    </xf>
    <xf numFmtId="4" fontId="60" fillId="0" borderId="14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0" fontId="55" fillId="36" borderId="0" xfId="0" applyFont="1" applyFill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44" fontId="63" fillId="35" borderId="16" xfId="0" applyNumberFormat="1" applyFont="1" applyFill="1" applyBorder="1" applyAlignment="1" applyProtection="1">
      <alignment horizontal="center" vertical="center"/>
      <protection/>
    </xf>
    <xf numFmtId="44" fontId="63" fillId="0" borderId="10" xfId="0" applyNumberFormat="1" applyFont="1" applyBorder="1" applyAlignment="1" applyProtection="1">
      <alignment horizontal="center" vertical="center"/>
      <protection/>
    </xf>
    <xf numFmtId="44" fontId="63" fillId="0" borderId="50" xfId="0" applyNumberFormat="1" applyFont="1" applyBorder="1" applyAlignment="1" applyProtection="1">
      <alignment horizontal="center" vertical="center"/>
      <protection/>
    </xf>
    <xf numFmtId="44" fontId="63" fillId="35" borderId="39" xfId="0" applyNumberFormat="1" applyFont="1" applyFill="1" applyBorder="1" applyAlignment="1" applyProtection="1">
      <alignment horizontal="center" vertical="center"/>
      <protection/>
    </xf>
    <xf numFmtId="0" fontId="63" fillId="35" borderId="34" xfId="0" applyFont="1" applyFill="1" applyBorder="1" applyAlignment="1" applyProtection="1">
      <alignment horizontal="center" vertical="center"/>
      <protection/>
    </xf>
    <xf numFmtId="44" fontId="63" fillId="35" borderId="39" xfId="0" applyNumberFormat="1" applyFont="1" applyFill="1" applyBorder="1" applyAlignment="1" applyProtection="1">
      <alignment vertical="center"/>
      <protection/>
    </xf>
    <xf numFmtId="0" fontId="63" fillId="35" borderId="34" xfId="0" applyFont="1" applyFill="1" applyBorder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/>
      <protection/>
    </xf>
    <xf numFmtId="44" fontId="63" fillId="35" borderId="36" xfId="0" applyNumberFormat="1" applyFont="1" applyFill="1" applyBorder="1" applyAlignment="1" applyProtection="1">
      <alignment horizontal="center" vertical="center"/>
      <protection/>
    </xf>
    <xf numFmtId="44" fontId="63" fillId="0" borderId="10" xfId="0" applyNumberFormat="1" applyFont="1" applyBorder="1" applyAlignment="1" applyProtection="1">
      <alignment horizontal="right" vertical="center"/>
      <protection locked="0"/>
    </xf>
    <xf numFmtId="44" fontId="63" fillId="0" borderId="31" xfId="0" applyNumberFormat="1" applyFont="1" applyBorder="1" applyAlignment="1" applyProtection="1">
      <alignment horizontal="right" vertical="center"/>
      <protection locked="0"/>
    </xf>
    <xf numFmtId="0" fontId="69" fillId="0" borderId="44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44" fontId="63" fillId="0" borderId="16" xfId="0" applyNumberFormat="1" applyFont="1" applyBorder="1" applyAlignment="1" applyProtection="1">
      <alignment horizontal="right" vertical="center"/>
      <protection locked="0"/>
    </xf>
    <xf numFmtId="44" fontId="63" fillId="0" borderId="51" xfId="0" applyNumberFormat="1" applyFont="1" applyBorder="1" applyAlignment="1" applyProtection="1">
      <alignment horizontal="center" vertical="center"/>
      <protection/>
    </xf>
    <xf numFmtId="0" fontId="63" fillId="0" borderId="52" xfId="0" applyFont="1" applyBorder="1" applyAlignment="1" applyProtection="1">
      <alignment horizontal="center" vertical="center"/>
      <protection/>
    </xf>
    <xf numFmtId="44" fontId="63" fillId="0" borderId="36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top" wrapText="1"/>
      <protection/>
    </xf>
    <xf numFmtId="44" fontId="71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/>
      <protection/>
    </xf>
    <xf numFmtId="0" fontId="60" fillId="36" borderId="0" xfId="0" applyFont="1" applyFill="1" applyAlignment="1" applyProtection="1">
      <alignment horizontal="center"/>
      <protection/>
    </xf>
    <xf numFmtId="44" fontId="63" fillId="0" borderId="37" xfId="0" applyNumberFormat="1" applyFont="1" applyBorder="1" applyAlignment="1" applyProtection="1">
      <alignment horizontal="right" vertical="center"/>
      <protection locked="0"/>
    </xf>
    <xf numFmtId="44" fontId="63" fillId="35" borderId="37" xfId="0" applyNumberFormat="1" applyFont="1" applyFill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left"/>
      <protection locked="0"/>
    </xf>
    <xf numFmtId="0" fontId="63" fillId="0" borderId="45" xfId="0" applyFont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57" fillId="0" borderId="45" xfId="0" applyFont="1" applyBorder="1" applyAlignment="1">
      <alignment horizontal="center" vertical="center"/>
    </xf>
    <xf numFmtId="0" fontId="55" fillId="36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5" fillId="36" borderId="17" xfId="0" applyFont="1" applyFill="1" applyBorder="1" applyAlignment="1">
      <alignment horizontal="center"/>
    </xf>
    <xf numFmtId="0" fontId="72" fillId="0" borderId="44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13.7109375" style="55" customWidth="1"/>
    <col min="2" max="2" width="61.421875" style="55" customWidth="1"/>
    <col min="3" max="3" width="14.140625" style="56" customWidth="1"/>
    <col min="4" max="7" width="14.140625" style="55" customWidth="1"/>
    <col min="8" max="16384" width="9.140625" style="55" customWidth="1"/>
  </cols>
  <sheetData>
    <row r="1" spans="1:6" ht="22.5" customHeight="1">
      <c r="A1" s="146"/>
      <c r="B1" s="153" t="s">
        <v>133</v>
      </c>
      <c r="C1" s="153"/>
      <c r="D1" s="153"/>
      <c r="E1" s="153"/>
      <c r="F1" s="153"/>
    </row>
    <row r="2" spans="1:6" ht="19.5" customHeight="1">
      <c r="A2" s="91" t="s">
        <v>24</v>
      </c>
      <c r="B2" s="152" t="s">
        <v>7</v>
      </c>
      <c r="C2" s="152"/>
      <c r="D2" s="152"/>
      <c r="E2" s="152"/>
      <c r="F2" s="152"/>
    </row>
    <row r="3" spans="1:6" ht="15">
      <c r="A3" s="91"/>
      <c r="B3" s="92"/>
      <c r="C3" s="93"/>
      <c r="D3" s="91"/>
      <c r="E3" s="91"/>
      <c r="F3" s="91"/>
    </row>
    <row r="4" spans="1:6" ht="18.75" customHeight="1">
      <c r="A4" s="91"/>
      <c r="B4" s="174" t="s">
        <v>128</v>
      </c>
      <c r="C4" s="174"/>
      <c r="D4" s="174"/>
      <c r="E4" s="174"/>
      <c r="F4" s="174"/>
    </row>
    <row r="5" spans="1:6" ht="24.75" customHeight="1">
      <c r="A5" s="132" t="s">
        <v>2</v>
      </c>
      <c r="B5" s="178"/>
      <c r="C5" s="178"/>
      <c r="D5" s="178"/>
      <c r="E5" s="91"/>
      <c r="F5" s="91"/>
    </row>
    <row r="6" spans="1:6" ht="21.75" customHeight="1">
      <c r="A6" s="91" t="s">
        <v>4</v>
      </c>
      <c r="B6" s="179"/>
      <c r="C6" s="179"/>
      <c r="D6" s="179"/>
      <c r="E6" s="93" t="s">
        <v>3</v>
      </c>
      <c r="F6" s="57"/>
    </row>
    <row r="7" spans="1:6" ht="22.5" customHeight="1">
      <c r="A7" s="91"/>
      <c r="B7" s="131"/>
      <c r="C7" s="93"/>
      <c r="D7" s="91"/>
      <c r="E7" s="93" t="s">
        <v>67</v>
      </c>
      <c r="F7" s="58"/>
    </row>
    <row r="8" spans="1:6" ht="15">
      <c r="A8" s="91"/>
      <c r="B8" s="96" t="s">
        <v>0</v>
      </c>
      <c r="C8" s="93"/>
      <c r="D8" s="91"/>
      <c r="E8" s="91"/>
      <c r="F8" s="91"/>
    </row>
    <row r="9" spans="1:6" ht="37.5" customHeight="1">
      <c r="A9" s="94" t="s">
        <v>5</v>
      </c>
      <c r="B9" s="178"/>
      <c r="C9" s="178"/>
      <c r="D9" s="178"/>
      <c r="E9" s="178"/>
      <c r="F9" s="178"/>
    </row>
    <row r="10" spans="1:6" ht="39.75" customHeight="1">
      <c r="A10" s="95" t="s">
        <v>6</v>
      </c>
      <c r="B10" s="179"/>
      <c r="C10" s="179"/>
      <c r="D10" s="179"/>
      <c r="E10" s="179"/>
      <c r="F10" s="179"/>
    </row>
    <row r="11" spans="1:6" ht="43.5" customHeight="1">
      <c r="A11" s="133" t="s">
        <v>34</v>
      </c>
      <c r="B11" s="179"/>
      <c r="C11" s="179"/>
      <c r="D11" s="179"/>
      <c r="E11" s="179"/>
      <c r="F11" s="179"/>
    </row>
    <row r="12" spans="1:7" ht="39" customHeight="1">
      <c r="A12" s="167" t="s">
        <v>60</v>
      </c>
      <c r="B12" s="167"/>
      <c r="C12" s="167"/>
      <c r="D12" s="167"/>
      <c r="E12" s="167"/>
      <c r="F12" s="167"/>
      <c r="G12" s="167"/>
    </row>
    <row r="13" spans="1:7" ht="28.5" customHeight="1">
      <c r="A13" s="167" t="s">
        <v>23</v>
      </c>
      <c r="B13" s="167"/>
      <c r="C13" s="167"/>
      <c r="D13" s="167"/>
      <c r="E13" s="167"/>
      <c r="F13" s="167"/>
      <c r="G13" s="167"/>
    </row>
    <row r="14" spans="1:7" ht="9.75" customHeight="1" thickBot="1">
      <c r="A14" s="97"/>
      <c r="B14" s="97"/>
      <c r="C14" s="98"/>
      <c r="D14" s="97"/>
      <c r="E14" s="97"/>
      <c r="F14" s="97"/>
      <c r="G14" s="97"/>
    </row>
    <row r="15" spans="1:7" ht="13.5" customHeight="1">
      <c r="A15" s="91"/>
      <c r="B15" s="91"/>
      <c r="C15" s="93"/>
      <c r="D15" s="91"/>
      <c r="E15" s="91"/>
      <c r="F15" s="91"/>
      <c r="G15" s="91"/>
    </row>
    <row r="16" spans="1:7" ht="15.75">
      <c r="A16" s="175" t="s">
        <v>129</v>
      </c>
      <c r="B16" s="175"/>
      <c r="C16" s="175"/>
      <c r="D16" s="175"/>
      <c r="E16" s="175"/>
      <c r="F16" s="175"/>
      <c r="G16" s="134"/>
    </row>
    <row r="17" spans="1:7" ht="12.75" customHeight="1">
      <c r="A17" s="161"/>
      <c r="B17" s="161"/>
      <c r="C17" s="161"/>
      <c r="D17" s="161"/>
      <c r="E17" s="91"/>
      <c r="F17" s="91"/>
      <c r="G17" s="91"/>
    </row>
    <row r="18" spans="1:7" ht="12.75" customHeight="1">
      <c r="A18" s="135" t="s">
        <v>83</v>
      </c>
      <c r="B18" s="99"/>
      <c r="C18" s="99" t="s">
        <v>20</v>
      </c>
      <c r="D18" s="99" t="s">
        <v>21</v>
      </c>
      <c r="E18" s="99" t="s">
        <v>22</v>
      </c>
      <c r="F18" s="99" t="s">
        <v>25</v>
      </c>
      <c r="G18" s="91"/>
    </row>
    <row r="19" spans="1:7" ht="57" customHeight="1" thickBot="1">
      <c r="A19" s="136">
        <v>1</v>
      </c>
      <c r="B19" s="100" t="s">
        <v>68</v>
      </c>
      <c r="C19" s="59"/>
      <c r="D19" s="59"/>
      <c r="E19" s="59"/>
      <c r="F19" s="59"/>
      <c r="G19" s="112" t="s">
        <v>37</v>
      </c>
    </row>
    <row r="20" spans="1:7" ht="18.75" customHeight="1" thickBot="1">
      <c r="A20" s="101">
        <v>2</v>
      </c>
      <c r="B20" s="60" t="s">
        <v>58</v>
      </c>
      <c r="C20" s="139">
        <v>0</v>
      </c>
      <c r="D20" s="139">
        <v>0</v>
      </c>
      <c r="E20" s="139">
        <v>0</v>
      </c>
      <c r="F20" s="139">
        <v>0</v>
      </c>
      <c r="G20" s="139">
        <f>SUM(C20:F20)</f>
        <v>0</v>
      </c>
    </row>
    <row r="21" spans="1:7" ht="36" customHeight="1" thickBot="1">
      <c r="A21" s="102">
        <v>3</v>
      </c>
      <c r="B21" s="103" t="s">
        <v>127</v>
      </c>
      <c r="C21" s="138">
        <v>0</v>
      </c>
      <c r="D21" s="62">
        <v>0</v>
      </c>
      <c r="E21" s="63">
        <v>0</v>
      </c>
      <c r="F21" s="64">
        <v>0</v>
      </c>
      <c r="G21" s="85">
        <f>SUM(C21:F21)</f>
        <v>0</v>
      </c>
    </row>
    <row r="22" spans="1:7" ht="66" customHeight="1" thickBot="1">
      <c r="A22" s="102">
        <v>4</v>
      </c>
      <c r="B22" s="104" t="s">
        <v>126</v>
      </c>
      <c r="C22" s="163">
        <f>IF(B23="Yes",(C21*0.25),0)</f>
        <v>0</v>
      </c>
      <c r="D22" s="168">
        <f>IF(B23="Yes",(D21*0.25),0)</f>
        <v>0</v>
      </c>
      <c r="E22" s="171">
        <f>IF(B23="Yes",(E21*0.25),0)</f>
        <v>0</v>
      </c>
      <c r="F22" s="176">
        <f>IF(B23="Yes",(F21*0.25),0)</f>
        <v>0</v>
      </c>
      <c r="G22" s="157">
        <f>SUM(C22:F23)</f>
        <v>0</v>
      </c>
    </row>
    <row r="23" spans="1:7" ht="23.25" customHeight="1" thickBot="1">
      <c r="A23" s="65"/>
      <c r="B23" s="66"/>
      <c r="C23" s="164"/>
      <c r="D23" s="168"/>
      <c r="E23" s="171"/>
      <c r="F23" s="176"/>
      <c r="G23" s="158"/>
    </row>
    <row r="24" spans="1:7" ht="34.5" customHeight="1" thickBot="1">
      <c r="A24" s="102">
        <v>5</v>
      </c>
      <c r="B24" s="105" t="s">
        <v>38</v>
      </c>
      <c r="C24" s="61">
        <v>0</v>
      </c>
      <c r="D24" s="62">
        <v>0</v>
      </c>
      <c r="E24" s="63">
        <v>0</v>
      </c>
      <c r="F24" s="64">
        <v>0</v>
      </c>
      <c r="G24" s="90">
        <f>SUM(C24:F24)</f>
        <v>0</v>
      </c>
    </row>
    <row r="25" spans="1:7" ht="36.75" customHeight="1">
      <c r="A25" s="102">
        <v>6</v>
      </c>
      <c r="B25" s="103" t="s">
        <v>39</v>
      </c>
      <c r="C25" s="73">
        <f>SUM(C21:C24)</f>
        <v>0</v>
      </c>
      <c r="D25" s="74">
        <f>SUM(D21:D24)</f>
        <v>0</v>
      </c>
      <c r="E25" s="75">
        <f>SUM(E21:E24)</f>
        <v>0</v>
      </c>
      <c r="F25" s="76">
        <f>SUM(F21:F24)</f>
        <v>0</v>
      </c>
      <c r="G25" s="87">
        <f>SUM(G21:G24)</f>
        <v>0</v>
      </c>
    </row>
    <row r="26" spans="1:7" ht="18.75">
      <c r="A26" s="106"/>
      <c r="B26" s="137" t="s">
        <v>1</v>
      </c>
      <c r="C26" s="173"/>
      <c r="D26" s="154"/>
      <c r="E26" s="162"/>
      <c r="F26" s="177"/>
      <c r="G26" s="159"/>
    </row>
    <row r="27" spans="1:7" ht="73.5" customHeight="1" thickBot="1">
      <c r="A27" s="102">
        <v>7</v>
      </c>
      <c r="B27" s="103" t="s">
        <v>79</v>
      </c>
      <c r="C27" s="173"/>
      <c r="D27" s="154"/>
      <c r="E27" s="162"/>
      <c r="F27" s="177"/>
      <c r="G27" s="160"/>
    </row>
    <row r="28" spans="1:7" ht="34.5" customHeight="1" thickBot="1">
      <c r="A28" s="102" t="s">
        <v>85</v>
      </c>
      <c r="B28" s="103" t="s">
        <v>111</v>
      </c>
      <c r="C28" s="67">
        <f>IF(C26="UMPIP",C25*0.09,IF(C26="CRSP",C25*0.138,0))</f>
        <v>0</v>
      </c>
      <c r="D28" s="67">
        <f>IF(C26="UMPIP",D25*0.09,IF(C26="CRSP",D25*0.138,0))</f>
        <v>0</v>
      </c>
      <c r="E28" s="67">
        <f>IF(C26="UMPIP",E25*0.09,IF(C26="CRSP",E25*0.138,0))</f>
        <v>0</v>
      </c>
      <c r="F28" s="68">
        <f>IF(C26="UMPIP",F25*0.09,IF(C26="CRSP",F25*0.138,0))</f>
        <v>0</v>
      </c>
      <c r="G28" s="86">
        <f>SUM(C28:F28)</f>
        <v>0</v>
      </c>
    </row>
    <row r="29" spans="1:7" ht="36.75" customHeight="1" thickBot="1">
      <c r="A29" s="102">
        <v>8</v>
      </c>
      <c r="B29" s="103" t="s">
        <v>57</v>
      </c>
      <c r="C29" s="67">
        <f>SUM(C25*0.03)</f>
        <v>0</v>
      </c>
      <c r="D29" s="68">
        <f>SUM(D25*0.03)</f>
        <v>0</v>
      </c>
      <c r="E29" s="69">
        <f>SUM(E25*0.03)</f>
        <v>0</v>
      </c>
      <c r="F29" s="70">
        <f>SUM(F25*0.03)</f>
        <v>0</v>
      </c>
      <c r="G29" s="86">
        <f>SUM(C29:F29)</f>
        <v>0</v>
      </c>
    </row>
    <row r="30" spans="1:7" ht="40.5" customHeight="1">
      <c r="A30" s="102">
        <v>9</v>
      </c>
      <c r="B30" s="103" t="s">
        <v>130</v>
      </c>
      <c r="C30" s="67">
        <v>0</v>
      </c>
      <c r="D30" s="68">
        <v>0</v>
      </c>
      <c r="E30" s="69">
        <v>0</v>
      </c>
      <c r="F30" s="70">
        <v>0</v>
      </c>
      <c r="G30" s="123">
        <f>SUM(C30:F30)</f>
        <v>0</v>
      </c>
    </row>
    <row r="31" spans="1:7" ht="31.5" customHeight="1">
      <c r="A31" s="102">
        <v>10</v>
      </c>
      <c r="B31" s="107" t="s">
        <v>87</v>
      </c>
      <c r="C31" s="121"/>
      <c r="D31" s="121"/>
      <c r="E31" s="121"/>
      <c r="F31" s="122"/>
      <c r="G31" s="84"/>
    </row>
    <row r="32" spans="1:7" ht="15.75" customHeight="1">
      <c r="A32" s="108" t="s">
        <v>63</v>
      </c>
      <c r="B32" s="107" t="s">
        <v>65</v>
      </c>
      <c r="C32" s="71">
        <v>0</v>
      </c>
      <c r="D32" s="62">
        <v>0</v>
      </c>
      <c r="E32" s="63">
        <v>0</v>
      </c>
      <c r="F32" s="64">
        <v>0</v>
      </c>
      <c r="G32" s="88">
        <f>SUM(C32:F32)</f>
        <v>0</v>
      </c>
    </row>
    <row r="33" spans="1:7" ht="16.5" customHeight="1" thickBot="1">
      <c r="A33" s="102" t="s">
        <v>64</v>
      </c>
      <c r="B33" s="107" t="s">
        <v>66</v>
      </c>
      <c r="C33" s="72">
        <v>0</v>
      </c>
      <c r="D33" s="62">
        <v>0</v>
      </c>
      <c r="E33" s="63">
        <v>0</v>
      </c>
      <c r="F33" s="64">
        <v>0</v>
      </c>
      <c r="G33" s="89">
        <f>SUM(C33:F33)</f>
        <v>0</v>
      </c>
    </row>
    <row r="34" spans="1:7" ht="37.5" customHeight="1" thickBot="1">
      <c r="A34" s="102" t="s">
        <v>81</v>
      </c>
      <c r="B34" s="127" t="s">
        <v>80</v>
      </c>
      <c r="C34" s="124">
        <f>SUM(C32:C33)</f>
        <v>0</v>
      </c>
      <c r="D34" s="124">
        <f>SUM(D32:D33)</f>
        <v>0</v>
      </c>
      <c r="E34" s="124">
        <f>SUM(E32:E33)</f>
        <v>0</v>
      </c>
      <c r="F34" s="125">
        <f>SUM(F32:F33)</f>
        <v>0</v>
      </c>
      <c r="G34" s="126">
        <f>SUM(G32:G33)</f>
        <v>0</v>
      </c>
    </row>
    <row r="35" spans="1:7" ht="40.5" customHeight="1">
      <c r="A35" s="101">
        <v>11</v>
      </c>
      <c r="B35" s="109" t="s">
        <v>86</v>
      </c>
      <c r="C35" s="155">
        <f>+SUM(C21,C24,C28:C30,C34)</f>
        <v>0</v>
      </c>
      <c r="D35" s="155">
        <f>+SUM(D21,D24,D28:D30,D34)</f>
        <v>0</v>
      </c>
      <c r="E35" s="155">
        <f>+SUM(E21,E24,E28:E30,E34)</f>
        <v>0</v>
      </c>
      <c r="F35" s="155">
        <f>+SUM(F21,F24,F28:F30,F34)</f>
        <v>0</v>
      </c>
      <c r="G35" s="169">
        <f>SUM(G21,G24,G28:G30,G34)</f>
        <v>0</v>
      </c>
    </row>
    <row r="36" spans="1:7" ht="16.5" thickBot="1">
      <c r="A36" s="110"/>
      <c r="B36" s="111"/>
      <c r="C36" s="156"/>
      <c r="D36" s="156"/>
      <c r="E36" s="156"/>
      <c r="F36" s="156"/>
      <c r="G36" s="170"/>
    </row>
    <row r="37" spans="1:7" ht="15">
      <c r="A37" s="113"/>
      <c r="B37" s="114"/>
      <c r="C37" s="115"/>
      <c r="D37" s="115"/>
      <c r="E37" s="115"/>
      <c r="F37" s="115"/>
      <c r="G37" s="116"/>
    </row>
    <row r="38" spans="1:7" ht="15" customHeight="1">
      <c r="A38" s="113"/>
      <c r="B38" s="172" t="s">
        <v>61</v>
      </c>
      <c r="C38" s="172"/>
      <c r="D38" s="172"/>
      <c r="E38" s="172"/>
      <c r="F38" s="172"/>
      <c r="G38" s="172"/>
    </row>
    <row r="39" spans="1:7" ht="15">
      <c r="A39" s="113"/>
      <c r="B39" s="172"/>
      <c r="C39" s="172"/>
      <c r="D39" s="172"/>
      <c r="E39" s="172"/>
      <c r="F39" s="172"/>
      <c r="G39" s="172"/>
    </row>
    <row r="40" spans="1:7" ht="31.5" customHeight="1">
      <c r="A40" s="91"/>
      <c r="B40" s="172"/>
      <c r="C40" s="172"/>
      <c r="D40" s="172"/>
      <c r="E40" s="172"/>
      <c r="F40" s="172"/>
      <c r="G40" s="172"/>
    </row>
    <row r="41" spans="1:7" ht="24" customHeight="1">
      <c r="A41" s="91"/>
      <c r="B41" s="117"/>
      <c r="C41" s="118" t="s">
        <v>55</v>
      </c>
      <c r="D41" s="119"/>
      <c r="E41" s="118" t="s">
        <v>54</v>
      </c>
      <c r="F41" s="119"/>
      <c r="G41" s="165" t="s">
        <v>56</v>
      </c>
    </row>
    <row r="42" spans="1:7" ht="24" customHeight="1">
      <c r="A42" s="91"/>
      <c r="B42" s="113"/>
      <c r="C42" s="120" t="s">
        <v>88</v>
      </c>
      <c r="D42" s="119"/>
      <c r="E42" s="120" t="s">
        <v>54</v>
      </c>
      <c r="F42" s="119"/>
      <c r="G42" s="166"/>
    </row>
  </sheetData>
  <sheetProtection sheet="1" selectLockedCells="1"/>
  <mergeCells count="29">
    <mergeCell ref="B4:F4"/>
    <mergeCell ref="A16:F16"/>
    <mergeCell ref="F22:F23"/>
    <mergeCell ref="F26:F27"/>
    <mergeCell ref="B5:D5"/>
    <mergeCell ref="B6:D6"/>
    <mergeCell ref="B9:F9"/>
    <mergeCell ref="B10:F10"/>
    <mergeCell ref="B11:F11"/>
    <mergeCell ref="G41:G42"/>
    <mergeCell ref="A12:G12"/>
    <mergeCell ref="A13:G13"/>
    <mergeCell ref="D22:D23"/>
    <mergeCell ref="C35:C36"/>
    <mergeCell ref="G35:G36"/>
    <mergeCell ref="E22:E23"/>
    <mergeCell ref="B38:G40"/>
    <mergeCell ref="C26:C27"/>
    <mergeCell ref="D35:D36"/>
    <mergeCell ref="B2:F2"/>
    <mergeCell ref="B1:F1"/>
    <mergeCell ref="D26:D27"/>
    <mergeCell ref="F35:F36"/>
    <mergeCell ref="G22:G23"/>
    <mergeCell ref="G26:G27"/>
    <mergeCell ref="A17:D17"/>
    <mergeCell ref="E26:E27"/>
    <mergeCell ref="E35:E36"/>
    <mergeCell ref="C22:C23"/>
  </mergeCells>
  <printOptions/>
  <pageMargins left="0.25" right="0.5625" top="0.5" bottom="0.79" header="0.3" footer="0.3"/>
  <pageSetup fitToHeight="1" fitToWidth="1" horizontalDpi="600" verticalDpi="600" orientation="portrait" scale="61" r:id="rId2"/>
  <headerFooter>
    <oddHeader>&amp;C&amp;"-,Bold"&amp;14
</oddHeader>
    <oddFooter>&amp;L&amp;D&amp;CEXCEL VERSION&amp;RPAGE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9"/>
  <sheetViews>
    <sheetView view="pageLayout" workbookViewId="0" topLeftCell="A1">
      <selection activeCell="F12" sqref="F12"/>
    </sheetView>
  </sheetViews>
  <sheetFormatPr defaultColWidth="9.140625" defaultRowHeight="15"/>
  <cols>
    <col min="1" max="1" width="4.421875" style="0" customWidth="1"/>
    <col min="2" max="2" width="57.57421875" style="0" customWidth="1"/>
    <col min="3" max="3" width="3.8515625" style="0" customWidth="1"/>
    <col min="4" max="4" width="16.28125" style="0" customWidth="1"/>
    <col min="5" max="5" width="15.140625" style="0" customWidth="1"/>
    <col min="6" max="6" width="16.28125" style="0" customWidth="1"/>
    <col min="7" max="7" width="6.7109375" style="0" customWidth="1"/>
    <col min="8" max="8" width="10.00390625" style="0" customWidth="1"/>
  </cols>
  <sheetData>
    <row r="1" spans="2:6" ht="15">
      <c r="B1" s="2" t="s">
        <v>18</v>
      </c>
      <c r="C1" s="2"/>
      <c r="D1" s="184" t="s">
        <v>84</v>
      </c>
      <c r="E1" s="184"/>
      <c r="F1" s="184"/>
    </row>
    <row r="2" spans="1:7" ht="22.5" customHeight="1">
      <c r="A2" s="181" t="s">
        <v>131</v>
      </c>
      <c r="B2" s="181"/>
      <c r="C2" s="181"/>
      <c r="D2" s="181"/>
      <c r="E2" s="181"/>
      <c r="F2" s="181"/>
      <c r="G2" s="10"/>
    </row>
    <row r="3" spans="1:7" ht="42.75" customHeight="1">
      <c r="A3" s="43"/>
      <c r="B3" s="185" t="s">
        <v>69</v>
      </c>
      <c r="C3" s="185"/>
      <c r="D3" s="185"/>
      <c r="E3" s="185"/>
      <c r="F3" s="185"/>
      <c r="G3" s="10"/>
    </row>
    <row r="4" spans="1:11" ht="36" customHeight="1" thickBot="1">
      <c r="A4" s="182" t="s">
        <v>78</v>
      </c>
      <c r="B4" s="182"/>
      <c r="C4" s="182"/>
      <c r="D4" s="182"/>
      <c r="E4" s="182"/>
      <c r="F4" s="182"/>
      <c r="G4" s="13"/>
      <c r="H4" s="13"/>
      <c r="I4" s="13"/>
      <c r="J4" s="13"/>
      <c r="K4" s="13"/>
    </row>
    <row r="5" spans="1:6" ht="19.5" thickBot="1">
      <c r="A5" s="11" t="s">
        <v>15</v>
      </c>
      <c r="B5" s="2" t="s">
        <v>77</v>
      </c>
      <c r="D5" s="1"/>
      <c r="E5" s="54"/>
      <c r="F5" s="149" t="e">
        <f>VLOOKUP(E5,C6:E10,3)</f>
        <v>#N/A</v>
      </c>
    </row>
    <row r="6" spans="2:5" ht="15">
      <c r="B6" t="s">
        <v>8</v>
      </c>
      <c r="C6" t="s">
        <v>72</v>
      </c>
      <c r="D6" t="s">
        <v>40</v>
      </c>
      <c r="E6" s="147">
        <v>42418.44</v>
      </c>
    </row>
    <row r="7" spans="2:5" ht="15">
      <c r="B7" t="s">
        <v>9</v>
      </c>
      <c r="C7" t="s">
        <v>73</v>
      </c>
      <c r="D7" t="s">
        <v>41</v>
      </c>
      <c r="E7" s="147">
        <v>40903.2</v>
      </c>
    </row>
    <row r="8" spans="2:5" ht="15">
      <c r="B8" t="s">
        <v>10</v>
      </c>
      <c r="C8" t="s">
        <v>74</v>
      </c>
      <c r="D8" t="s">
        <v>26</v>
      </c>
      <c r="E8" s="147">
        <v>40145.58</v>
      </c>
    </row>
    <row r="9" spans="2:5" ht="15">
      <c r="B9" t="s">
        <v>11</v>
      </c>
      <c r="C9" t="s">
        <v>75</v>
      </c>
      <c r="D9" t="s">
        <v>27</v>
      </c>
      <c r="E9" s="147">
        <v>39387.96</v>
      </c>
    </row>
    <row r="10" spans="2:5" ht="15">
      <c r="B10" t="s">
        <v>12</v>
      </c>
      <c r="C10" t="s">
        <v>76</v>
      </c>
      <c r="D10" t="s">
        <v>28</v>
      </c>
      <c r="E10" s="148">
        <v>37873.76</v>
      </c>
    </row>
    <row r="11" ht="15">
      <c r="E11" s="9"/>
    </row>
    <row r="12" spans="1:6" ht="18.75">
      <c r="A12" s="11" t="s">
        <v>14</v>
      </c>
      <c r="B12" t="s">
        <v>47</v>
      </c>
      <c r="E12" s="9"/>
      <c r="F12" s="77"/>
    </row>
    <row r="13" spans="2:5" ht="15">
      <c r="B13" t="s">
        <v>48</v>
      </c>
      <c r="E13" s="9"/>
    </row>
    <row r="14" ht="17.25" customHeight="1">
      <c r="B14" t="s">
        <v>49</v>
      </c>
    </row>
    <row r="15" ht="17.25" customHeight="1">
      <c r="B15" t="s">
        <v>50</v>
      </c>
    </row>
    <row r="16" spans="4:5" ht="16.5" customHeight="1">
      <c r="D16" t="s">
        <v>35</v>
      </c>
      <c r="E16" t="s">
        <v>36</v>
      </c>
    </row>
    <row r="17" spans="1:6" ht="18.75">
      <c r="A17" s="12" t="s">
        <v>13</v>
      </c>
      <c r="B17" t="s">
        <v>42</v>
      </c>
      <c r="D17" s="23"/>
      <c r="E17" s="23"/>
      <c r="F17" s="8" t="b">
        <f>IF(D17="FE/FD",(E17*424),IF(D17="PE/PD",(E17*409),IF(D17="AM",(E17*401),IF(D17="LP-CoS-Mdiv",(E17*394),IF(D17="LP",(E17*379))))))</f>
        <v>0</v>
      </c>
    </row>
    <row r="18" spans="2:5" ht="15">
      <c r="B18" t="s">
        <v>43</v>
      </c>
      <c r="E18" s="15" t="s">
        <v>112</v>
      </c>
    </row>
    <row r="19" ht="15">
      <c r="B19" t="s">
        <v>44</v>
      </c>
    </row>
    <row r="20" ht="9.75" customHeight="1"/>
    <row r="21" spans="1:6" ht="18.75">
      <c r="A21" s="11" t="s">
        <v>16</v>
      </c>
      <c r="B21" t="s">
        <v>17</v>
      </c>
      <c r="D21" s="23"/>
      <c r="E21" s="17"/>
      <c r="F21" s="8">
        <f>SUM(D21-1)*500</f>
        <v>-500</v>
      </c>
    </row>
    <row r="22" spans="2:6" ht="15.75" thickBot="1">
      <c r="B22" t="s">
        <v>19</v>
      </c>
      <c r="E22" s="14"/>
      <c r="F22" s="7"/>
    </row>
    <row r="23" ht="10.5" customHeight="1" thickTop="1"/>
    <row r="24" spans="1:6" ht="18.75">
      <c r="A24" s="11" t="s">
        <v>53</v>
      </c>
      <c r="B24" s="35" t="s">
        <v>51</v>
      </c>
      <c r="C24" s="35"/>
      <c r="F24" s="150" t="e">
        <f>SUM(F5*F12)+F17+F21</f>
        <v>#N/A</v>
      </c>
    </row>
    <row r="25" spans="1:6" ht="15" customHeight="1">
      <c r="A25" s="11"/>
      <c r="B25" t="s">
        <v>89</v>
      </c>
      <c r="D25" s="78"/>
      <c r="E25" s="37"/>
      <c r="F25" s="151" t="e">
        <f>SUM(D25*F24)</f>
        <v>#N/A</v>
      </c>
    </row>
    <row r="26" spans="1:6" ht="15.75" customHeight="1">
      <c r="A26" s="11"/>
      <c r="B26" s="3" t="s">
        <v>52</v>
      </c>
      <c r="C26" s="3"/>
      <c r="D26" s="78"/>
      <c r="E26" s="36"/>
      <c r="F26" s="151" t="e">
        <f>SUM(D26*F24)</f>
        <v>#N/A</v>
      </c>
    </row>
    <row r="27" spans="2:6" ht="15">
      <c r="B27" s="3" t="s">
        <v>45</v>
      </c>
      <c r="C27" s="3"/>
      <c r="D27" s="78"/>
      <c r="F27" s="151" t="e">
        <f>SUM(D27*F24)</f>
        <v>#N/A</v>
      </c>
    </row>
    <row r="28" spans="2:6" ht="15" customHeight="1">
      <c r="B28" s="3" t="s">
        <v>46</v>
      </c>
      <c r="C28" s="3"/>
      <c r="D28" s="78"/>
      <c r="F28" s="151" t="e">
        <f>SUM(D28*F24)</f>
        <v>#N/A</v>
      </c>
    </row>
    <row r="29" spans="2:6" ht="14.25" customHeight="1">
      <c r="B29" s="183" t="s">
        <v>62</v>
      </c>
      <c r="C29" s="183"/>
      <c r="D29" s="183"/>
      <c r="E29" s="183"/>
      <c r="F29" s="183"/>
    </row>
    <row r="30" spans="2:6" ht="14.25" customHeight="1">
      <c r="B30" s="183"/>
      <c r="C30" s="183"/>
      <c r="D30" s="183"/>
      <c r="E30" s="183"/>
      <c r="F30" s="183"/>
    </row>
    <row r="31" spans="2:6" ht="14.25" customHeight="1">
      <c r="B31" s="183"/>
      <c r="C31" s="183"/>
      <c r="D31" s="183"/>
      <c r="E31" s="183"/>
      <c r="F31" s="183"/>
    </row>
    <row r="32" spans="2:6" ht="27" customHeight="1">
      <c r="B32" s="183"/>
      <c r="C32" s="183"/>
      <c r="D32" s="183"/>
      <c r="E32" s="183"/>
      <c r="F32" s="183"/>
    </row>
    <row r="33" spans="2:6" ht="14.25" customHeight="1">
      <c r="B33" s="3"/>
      <c r="C33" s="3"/>
      <c r="D33" s="36"/>
      <c r="F33" s="9"/>
    </row>
    <row r="34" spans="4:7" ht="15">
      <c r="D34" s="180"/>
      <c r="E34" s="180"/>
      <c r="F34" s="180"/>
      <c r="G34" s="180"/>
    </row>
    <row r="35" spans="4:7" ht="15">
      <c r="D35" s="180"/>
      <c r="E35" s="180"/>
      <c r="F35" s="180"/>
      <c r="G35" s="180"/>
    </row>
    <row r="36" spans="4:7" ht="15">
      <c r="D36" s="180"/>
      <c r="E36" s="180"/>
      <c r="F36" s="180"/>
      <c r="G36" s="180"/>
    </row>
    <row r="37" spans="4:7" ht="15">
      <c r="D37" s="180"/>
      <c r="E37" s="180"/>
      <c r="F37" s="180"/>
      <c r="G37" s="180"/>
    </row>
    <row r="38" spans="4:7" ht="15">
      <c r="D38" s="180"/>
      <c r="E38" s="180"/>
      <c r="F38" s="180"/>
      <c r="G38" s="180"/>
    </row>
    <row r="39" spans="4:7" ht="15">
      <c r="D39" s="180"/>
      <c r="E39" s="180"/>
      <c r="F39" s="180"/>
      <c r="G39" s="180"/>
    </row>
  </sheetData>
  <sheetProtection sheet="1" selectLockedCells="1"/>
  <mergeCells count="11">
    <mergeCell ref="D1:F1"/>
    <mergeCell ref="B3:F3"/>
    <mergeCell ref="D34:G34"/>
    <mergeCell ref="D35:G35"/>
    <mergeCell ref="D36:G36"/>
    <mergeCell ref="D37:G37"/>
    <mergeCell ref="D38:G38"/>
    <mergeCell ref="D39:G39"/>
    <mergeCell ref="A2:F2"/>
    <mergeCell ref="A4:F4"/>
    <mergeCell ref="B29:F32"/>
  </mergeCells>
  <dataValidations count="1">
    <dataValidation type="list" allowBlank="1" showInputMessage="1" showErrorMessage="1" sqref="D17">
      <formula1>$D$5:$D$10</formula1>
    </dataValidation>
  </dataValidations>
  <printOptions/>
  <pageMargins left="0.5792708333333333" right="0.5533333333333333" top="0.75" bottom="0.75" header="0.3" footer="0.3"/>
  <pageSetup fitToHeight="0" fitToWidth="1" horizontalDpi="600" verticalDpi="600" orientation="portrait" scale="78" r:id="rId1"/>
  <headerFooter>
    <oddFooter>&amp;L&amp;D&amp;RPage 2</oddFooter>
  </headerFooter>
  <ignoredErrors>
    <ignoredError sqref="F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5"/>
  <sheetViews>
    <sheetView view="pageLayout" workbookViewId="0" topLeftCell="A1">
      <selection activeCell="F6" sqref="F6"/>
    </sheetView>
  </sheetViews>
  <sheetFormatPr defaultColWidth="9.140625" defaultRowHeight="15"/>
  <cols>
    <col min="1" max="1" width="4.421875" style="0" customWidth="1"/>
    <col min="2" max="2" width="57.57421875" style="0" customWidth="1"/>
    <col min="3" max="3" width="3.8515625" style="0" customWidth="1"/>
    <col min="4" max="4" width="16.28125" style="0" customWidth="1"/>
    <col min="5" max="5" width="15.140625" style="0" customWidth="1"/>
    <col min="6" max="6" width="16.28125" style="0" customWidth="1"/>
    <col min="7" max="7" width="6.7109375" style="0" customWidth="1"/>
    <col min="8" max="8" width="10.00390625" style="0" customWidth="1"/>
  </cols>
  <sheetData>
    <row r="1" spans="1:6" ht="15.75" thickBot="1">
      <c r="A1" t="s">
        <v>59</v>
      </c>
      <c r="B1" s="18"/>
      <c r="C1" s="18"/>
      <c r="D1" s="184" t="s">
        <v>84</v>
      </c>
      <c r="E1" s="184"/>
      <c r="F1" s="184"/>
    </row>
    <row r="2" spans="2:6" ht="15.75" thickTop="1">
      <c r="B2" s="186" t="s">
        <v>104</v>
      </c>
      <c r="C2" s="186"/>
      <c r="D2" s="186"/>
      <c r="E2" s="186"/>
      <c r="F2" s="186"/>
    </row>
    <row r="3" spans="2:6" ht="22.5" customHeight="1">
      <c r="B3" s="187" t="s">
        <v>70</v>
      </c>
      <c r="C3" s="187"/>
      <c r="D3" s="187"/>
      <c r="E3" s="187"/>
      <c r="F3" s="187"/>
    </row>
    <row r="4" spans="2:6" ht="30" customHeight="1">
      <c r="B4" s="188" t="s">
        <v>78</v>
      </c>
      <c r="C4" s="188"/>
      <c r="D4" s="188"/>
      <c r="E4" s="188"/>
      <c r="F4" s="188"/>
    </row>
    <row r="5" spans="2:6" ht="24" customHeight="1" thickBot="1">
      <c r="B5" s="44" t="s">
        <v>132</v>
      </c>
      <c r="C5" s="46"/>
      <c r="D5" s="128" t="s">
        <v>82</v>
      </c>
      <c r="E5" s="24"/>
      <c r="F5" s="129" t="s">
        <v>82</v>
      </c>
    </row>
    <row r="6" spans="1:8" ht="33" customHeight="1" thickTop="1">
      <c r="A6" s="145" t="s">
        <v>29</v>
      </c>
      <c r="B6" s="25" t="s">
        <v>115</v>
      </c>
      <c r="C6" s="47"/>
      <c r="D6" s="5"/>
      <c r="E6" s="5"/>
      <c r="F6" s="80"/>
      <c r="G6" s="40"/>
      <c r="H6" s="41"/>
    </row>
    <row r="7" spans="2:8" ht="33" customHeight="1">
      <c r="B7" s="140" t="s">
        <v>109</v>
      </c>
      <c r="C7" s="48"/>
      <c r="D7" s="81">
        <v>0</v>
      </c>
      <c r="E7" s="16"/>
      <c r="F7" s="27"/>
      <c r="G7" s="39"/>
      <c r="H7" s="39"/>
    </row>
    <row r="8" spans="2:6" ht="48" customHeight="1">
      <c r="B8" s="28" t="s">
        <v>108</v>
      </c>
      <c r="C8" s="49"/>
      <c r="D8" s="82">
        <v>0</v>
      </c>
      <c r="E8" s="19" t="s">
        <v>71</v>
      </c>
      <c r="F8" s="29"/>
    </row>
    <row r="9" spans="2:6" ht="46.5" customHeight="1">
      <c r="B9" s="28" t="s">
        <v>113</v>
      </c>
      <c r="C9" s="50"/>
      <c r="D9" s="82">
        <v>0</v>
      </c>
      <c r="E9" s="20" t="s">
        <v>32</v>
      </c>
      <c r="F9" s="29"/>
    </row>
    <row r="10" spans="2:6" ht="46.5" customHeight="1">
      <c r="B10" s="28" t="s">
        <v>118</v>
      </c>
      <c r="C10" s="50"/>
      <c r="D10" s="82"/>
      <c r="E10" s="20" t="s">
        <v>32</v>
      </c>
      <c r="F10" s="29"/>
    </row>
    <row r="11" spans="2:6" ht="43.5" customHeight="1">
      <c r="B11" s="28" t="s">
        <v>124</v>
      </c>
      <c r="C11" s="49"/>
      <c r="D11" s="82">
        <v>0</v>
      </c>
      <c r="E11" s="20" t="s">
        <v>32</v>
      </c>
      <c r="F11" s="29"/>
    </row>
    <row r="12" spans="2:6" ht="37.5" customHeight="1">
      <c r="B12" s="28" t="s">
        <v>120</v>
      </c>
      <c r="C12" s="49"/>
      <c r="D12" s="82">
        <v>0</v>
      </c>
      <c r="E12" s="20" t="s">
        <v>33</v>
      </c>
      <c r="F12" s="29"/>
    </row>
    <row r="13" spans="2:6" ht="19.5" customHeight="1">
      <c r="B13" s="45" t="s">
        <v>125</v>
      </c>
      <c r="C13" s="51"/>
      <c r="D13" s="130">
        <f>SUM(D8:D12)</f>
        <v>0</v>
      </c>
      <c r="E13" s="6"/>
      <c r="F13" s="26">
        <f>D13</f>
        <v>0</v>
      </c>
    </row>
    <row r="14" spans="2:6" ht="32.25" customHeight="1">
      <c r="B14" s="30" t="s">
        <v>121</v>
      </c>
      <c r="C14" s="52"/>
      <c r="D14" s="4"/>
      <c r="E14" s="4"/>
      <c r="F14" s="83">
        <v>0</v>
      </c>
    </row>
    <row r="15" spans="2:6" ht="25.5" customHeight="1">
      <c r="B15" s="31" t="s">
        <v>114</v>
      </c>
      <c r="C15" s="53"/>
      <c r="D15" s="4"/>
      <c r="E15" s="42"/>
      <c r="F15" s="21">
        <f>SUM(F6-F13)+F14</f>
        <v>0</v>
      </c>
    </row>
    <row r="16" spans="2:6" ht="25.5" customHeight="1">
      <c r="B16" s="32"/>
      <c r="C16" s="22"/>
      <c r="D16" s="33" t="s">
        <v>31</v>
      </c>
      <c r="E16" s="79">
        <v>0</v>
      </c>
      <c r="F16" s="34" t="e">
        <f>SUM(F15/E16)</f>
        <v>#DIV/0!</v>
      </c>
    </row>
    <row r="17" spans="1:6" ht="24.75" customHeight="1">
      <c r="A17" s="14"/>
      <c r="B17" s="189" t="s">
        <v>107</v>
      </c>
      <c r="C17" s="189"/>
      <c r="D17" s="189"/>
      <c r="E17" s="189"/>
      <c r="F17" s="189"/>
    </row>
    <row r="18" spans="4:7" ht="15">
      <c r="D18" s="190"/>
      <c r="E18" s="190"/>
      <c r="F18" s="190"/>
      <c r="G18" s="190"/>
    </row>
    <row r="19" spans="2:7" ht="15">
      <c r="B19" s="38" t="s">
        <v>93</v>
      </c>
      <c r="C19" s="38"/>
      <c r="D19" s="180" t="s">
        <v>102</v>
      </c>
      <c r="E19" s="180"/>
      <c r="F19" s="180"/>
      <c r="G19" s="180"/>
    </row>
    <row r="20" spans="2:7" ht="15">
      <c r="B20" s="38" t="s">
        <v>94</v>
      </c>
      <c r="C20" s="38"/>
      <c r="D20" s="180" t="s">
        <v>99</v>
      </c>
      <c r="E20" s="180"/>
      <c r="F20" s="180"/>
      <c r="G20" s="180"/>
    </row>
    <row r="21" spans="2:7" ht="15">
      <c r="B21" s="38" t="s">
        <v>95</v>
      </c>
      <c r="C21" s="38"/>
      <c r="D21" s="180" t="s">
        <v>100</v>
      </c>
      <c r="E21" s="180"/>
      <c r="F21" s="180"/>
      <c r="G21" s="180"/>
    </row>
    <row r="22" spans="2:7" ht="15">
      <c r="B22" s="38" t="s">
        <v>96</v>
      </c>
      <c r="C22" s="38"/>
      <c r="D22" s="180" t="s">
        <v>101</v>
      </c>
      <c r="E22" s="180"/>
      <c r="F22" s="180"/>
      <c r="G22" s="180"/>
    </row>
    <row r="23" spans="4:7" ht="15">
      <c r="D23" s="180"/>
      <c r="E23" s="180"/>
      <c r="F23" s="180"/>
      <c r="G23" s="180"/>
    </row>
    <row r="24" spans="2:7" ht="15">
      <c r="B24" s="22"/>
      <c r="D24" s="191"/>
      <c r="E24" s="191"/>
      <c r="F24" s="191"/>
      <c r="G24" s="191"/>
    </row>
    <row r="25" spans="2:7" ht="15">
      <c r="B25" s="192" t="s">
        <v>97</v>
      </c>
      <c r="D25" s="192" t="s">
        <v>98</v>
      </c>
      <c r="E25" s="192"/>
      <c r="F25" s="192"/>
      <c r="G25" s="192"/>
    </row>
    <row r="26" spans="2:7" ht="15">
      <c r="B26" s="193"/>
      <c r="D26" s="190"/>
      <c r="E26" s="190"/>
      <c r="F26" s="190"/>
      <c r="G26" s="190"/>
    </row>
    <row r="27" spans="4:7" ht="15">
      <c r="D27" s="180"/>
      <c r="E27" s="180"/>
      <c r="F27" s="180"/>
      <c r="G27" s="180"/>
    </row>
    <row r="28" spans="4:7" ht="15">
      <c r="D28" s="180"/>
      <c r="E28" s="180"/>
      <c r="F28" s="180"/>
      <c r="G28" s="180"/>
    </row>
    <row r="29" spans="4:7" ht="15">
      <c r="D29" s="180"/>
      <c r="E29" s="180"/>
      <c r="F29" s="180"/>
      <c r="G29" s="180"/>
    </row>
    <row r="30" spans="4:7" ht="15">
      <c r="D30" s="180"/>
      <c r="E30" s="180"/>
      <c r="F30" s="180"/>
      <c r="G30" s="180"/>
    </row>
    <row r="31" spans="4:7" ht="15">
      <c r="D31" s="180"/>
      <c r="E31" s="180"/>
      <c r="F31" s="180"/>
      <c r="G31" s="180"/>
    </row>
    <row r="32" spans="4:7" ht="15">
      <c r="D32" s="180"/>
      <c r="E32" s="180"/>
      <c r="F32" s="180"/>
      <c r="G32" s="180"/>
    </row>
    <row r="33" spans="4:7" ht="15">
      <c r="D33" s="180"/>
      <c r="E33" s="180"/>
      <c r="F33" s="180"/>
      <c r="G33" s="180"/>
    </row>
    <row r="34" spans="4:7" ht="15">
      <c r="D34" s="180"/>
      <c r="E34" s="180"/>
      <c r="F34" s="180"/>
      <c r="G34" s="180"/>
    </row>
    <row r="35" spans="4:7" ht="15">
      <c r="D35" s="180"/>
      <c r="E35" s="180"/>
      <c r="F35" s="180"/>
      <c r="G35" s="180"/>
    </row>
  </sheetData>
  <sheetProtection sheet="1" selectLockedCells="1"/>
  <mergeCells count="23">
    <mergeCell ref="D32:G32"/>
    <mergeCell ref="B25:B26"/>
    <mergeCell ref="D25:G26"/>
    <mergeCell ref="D33:G33"/>
    <mergeCell ref="D34:G34"/>
    <mergeCell ref="D35:G35"/>
    <mergeCell ref="D27:G27"/>
    <mergeCell ref="D28:G28"/>
    <mergeCell ref="D29:G29"/>
    <mergeCell ref="D30:G30"/>
    <mergeCell ref="D31:G31"/>
    <mergeCell ref="D19:G19"/>
    <mergeCell ref="D20:G20"/>
    <mergeCell ref="D21:G21"/>
    <mergeCell ref="D22:G22"/>
    <mergeCell ref="D23:G23"/>
    <mergeCell ref="D24:G24"/>
    <mergeCell ref="D1:F1"/>
    <mergeCell ref="B2:F2"/>
    <mergeCell ref="B3:F3"/>
    <mergeCell ref="B4:F4"/>
    <mergeCell ref="B17:F17"/>
    <mergeCell ref="D18:G18"/>
  </mergeCells>
  <printOptions/>
  <pageMargins left="0.5792708333333333" right="0.5533333333333333" top="0.75" bottom="0.75" header="0.3" footer="0.3"/>
  <pageSetup fitToHeight="0" fitToWidth="1" horizontalDpi="600" verticalDpi="600" orientation="portrait" scale="78" r:id="rId1"/>
  <headerFooter>
    <oddFooter>&amp;L&amp;D&amp;RPage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view="pageLayout" workbookViewId="0" topLeftCell="A1">
      <selection activeCell="F6" sqref="F6"/>
    </sheetView>
  </sheetViews>
  <sheetFormatPr defaultColWidth="9.140625" defaultRowHeight="15"/>
  <cols>
    <col min="1" max="1" width="4.421875" style="0" customWidth="1"/>
    <col min="2" max="2" width="57.57421875" style="0" customWidth="1"/>
    <col min="3" max="3" width="3.8515625" style="0" customWidth="1"/>
    <col min="4" max="4" width="16.28125" style="0" customWidth="1"/>
    <col min="5" max="5" width="15.140625" style="0" customWidth="1"/>
    <col min="6" max="6" width="16.7109375" style="0" customWidth="1"/>
    <col min="7" max="7" width="6.7109375" style="0" customWidth="1"/>
    <col min="8" max="8" width="10.00390625" style="0" customWidth="1"/>
  </cols>
  <sheetData>
    <row r="1" spans="1:6" ht="15.75" thickBot="1">
      <c r="A1" t="s">
        <v>110</v>
      </c>
      <c r="B1" s="18"/>
      <c r="C1" s="18"/>
      <c r="D1" s="184" t="s">
        <v>84</v>
      </c>
      <c r="E1" s="184"/>
      <c r="F1" s="184"/>
    </row>
    <row r="2" spans="2:6" ht="15" customHeight="1" thickTop="1">
      <c r="B2" s="186" t="s">
        <v>106</v>
      </c>
      <c r="C2" s="186"/>
      <c r="D2" s="186"/>
      <c r="E2" s="186"/>
      <c r="F2" s="186"/>
    </row>
    <row r="3" spans="2:6" ht="22.5" customHeight="1">
      <c r="B3" s="187" t="s">
        <v>105</v>
      </c>
      <c r="C3" s="187"/>
      <c r="D3" s="187"/>
      <c r="E3" s="187"/>
      <c r="F3" s="187"/>
    </row>
    <row r="4" spans="2:6" ht="17.25" customHeight="1">
      <c r="B4" s="196" t="s">
        <v>92</v>
      </c>
      <c r="C4" s="196"/>
      <c r="D4" s="196"/>
      <c r="E4" s="196"/>
      <c r="F4" s="196"/>
    </row>
    <row r="5" spans="2:6" ht="24" customHeight="1" thickBot="1">
      <c r="B5" s="44" t="s">
        <v>132</v>
      </c>
      <c r="C5" s="46"/>
      <c r="D5" s="128" t="s">
        <v>82</v>
      </c>
      <c r="E5" s="24"/>
      <c r="F5" s="129" t="s">
        <v>82</v>
      </c>
    </row>
    <row r="6" spans="1:8" ht="33" customHeight="1" thickTop="1">
      <c r="A6" s="145" t="s">
        <v>29</v>
      </c>
      <c r="B6" s="25" t="s">
        <v>116</v>
      </c>
      <c r="C6" s="47"/>
      <c r="D6" s="5"/>
      <c r="E6" s="5"/>
      <c r="F6" s="142"/>
      <c r="G6" s="40"/>
      <c r="H6" s="41"/>
    </row>
    <row r="7" spans="2:8" ht="33" customHeight="1">
      <c r="B7" s="140" t="s">
        <v>90</v>
      </c>
      <c r="C7" s="48"/>
      <c r="D7" s="142"/>
      <c r="E7" s="5"/>
      <c r="F7" s="27"/>
      <c r="G7" s="39"/>
      <c r="H7" s="39"/>
    </row>
    <row r="8" spans="2:6" ht="48" customHeight="1">
      <c r="B8" s="28" t="s">
        <v>91</v>
      </c>
      <c r="C8" s="49"/>
      <c r="D8" s="142"/>
      <c r="E8" s="19" t="s">
        <v>71</v>
      </c>
      <c r="F8" s="29"/>
    </row>
    <row r="9" spans="2:6" ht="45" customHeight="1">
      <c r="B9" s="28" t="s">
        <v>113</v>
      </c>
      <c r="C9" s="50"/>
      <c r="D9" s="142"/>
      <c r="E9" s="20" t="s">
        <v>32</v>
      </c>
      <c r="F9" s="29"/>
    </row>
    <row r="10" spans="2:6" ht="45" customHeight="1">
      <c r="B10" s="28" t="s">
        <v>118</v>
      </c>
      <c r="C10" s="50"/>
      <c r="D10" s="142"/>
      <c r="E10" s="20" t="s">
        <v>32</v>
      </c>
      <c r="F10" s="29"/>
    </row>
    <row r="11" spans="2:6" ht="38.25" customHeight="1">
      <c r="B11" s="28" t="s">
        <v>119</v>
      </c>
      <c r="C11" s="49"/>
      <c r="D11" s="142"/>
      <c r="E11" s="20" t="s">
        <v>32</v>
      </c>
      <c r="F11" s="29"/>
    </row>
    <row r="12" spans="2:6" ht="37.5" customHeight="1">
      <c r="B12" s="28" t="s">
        <v>120</v>
      </c>
      <c r="C12" s="49"/>
      <c r="D12" s="142"/>
      <c r="E12" s="20" t="s">
        <v>33</v>
      </c>
      <c r="F12" s="29"/>
    </row>
    <row r="13" spans="2:6" ht="19.5" customHeight="1">
      <c r="B13" s="45" t="s">
        <v>122</v>
      </c>
      <c r="C13" s="51"/>
      <c r="D13" s="142"/>
      <c r="E13" s="143" t="s">
        <v>103</v>
      </c>
      <c r="F13" s="142"/>
    </row>
    <row r="14" spans="2:6" ht="32.25" customHeight="1">
      <c r="B14" s="30" t="s">
        <v>121</v>
      </c>
      <c r="C14" s="52"/>
      <c r="D14" s="4"/>
      <c r="E14" s="4"/>
      <c r="F14" s="142"/>
    </row>
    <row r="15" spans="2:6" ht="25.5" customHeight="1">
      <c r="B15" s="31" t="s">
        <v>123</v>
      </c>
      <c r="C15" s="53"/>
      <c r="D15" s="4"/>
      <c r="E15" s="42"/>
      <c r="F15" s="142"/>
    </row>
    <row r="16" spans="2:6" ht="25.5" customHeight="1">
      <c r="B16" s="32"/>
      <c r="C16" s="22"/>
      <c r="D16" s="33" t="s">
        <v>117</v>
      </c>
      <c r="E16" s="144"/>
      <c r="F16" s="142"/>
    </row>
    <row r="17" spans="1:6" ht="24.75" customHeight="1">
      <c r="A17" s="14"/>
      <c r="B17" s="195" t="s">
        <v>30</v>
      </c>
      <c r="C17" s="195"/>
      <c r="D17" s="195"/>
      <c r="E17" s="195"/>
      <c r="F17" s="195"/>
    </row>
    <row r="19" spans="2:7" ht="15">
      <c r="B19" s="38" t="s">
        <v>93</v>
      </c>
      <c r="C19" s="38"/>
      <c r="D19" s="180" t="s">
        <v>102</v>
      </c>
      <c r="E19" s="180"/>
      <c r="F19" s="180"/>
      <c r="G19" s="180"/>
    </row>
    <row r="20" spans="2:7" ht="15">
      <c r="B20" s="38" t="s">
        <v>94</v>
      </c>
      <c r="C20" s="38"/>
      <c r="D20" s="180" t="s">
        <v>99</v>
      </c>
      <c r="E20" s="180"/>
      <c r="F20" s="180"/>
      <c r="G20" s="180"/>
    </row>
    <row r="21" spans="2:7" ht="15">
      <c r="B21" s="38" t="s">
        <v>95</v>
      </c>
      <c r="C21" s="38"/>
      <c r="D21" s="180" t="s">
        <v>100</v>
      </c>
      <c r="E21" s="180"/>
      <c r="F21" s="180"/>
      <c r="G21" s="180"/>
    </row>
    <row r="22" spans="2:7" ht="15">
      <c r="B22" s="38" t="s">
        <v>96</v>
      </c>
      <c r="C22" s="38"/>
      <c r="D22" s="180" t="s">
        <v>101</v>
      </c>
      <c r="E22" s="180"/>
      <c r="F22" s="180"/>
      <c r="G22" s="180"/>
    </row>
    <row r="23" spans="4:7" ht="15">
      <c r="D23" s="141"/>
      <c r="E23" s="141"/>
      <c r="F23" s="141"/>
      <c r="G23" s="141"/>
    </row>
    <row r="24" spans="2:7" ht="15">
      <c r="B24" s="22"/>
      <c r="D24" s="194"/>
      <c r="E24" s="194"/>
      <c r="F24" s="194"/>
      <c r="G24" s="194"/>
    </row>
    <row r="25" spans="2:7" ht="15">
      <c r="B25" s="192" t="s">
        <v>97</v>
      </c>
      <c r="D25" s="190" t="s">
        <v>98</v>
      </c>
      <c r="E25" s="190"/>
      <c r="F25" s="190"/>
      <c r="G25" s="190"/>
    </row>
    <row r="26" spans="2:7" ht="15">
      <c r="B26" s="190"/>
      <c r="D26" s="190"/>
      <c r="E26" s="190"/>
      <c r="F26" s="190"/>
      <c r="G26" s="190"/>
    </row>
  </sheetData>
  <sheetProtection sheet="1" selectLockedCells="1"/>
  <mergeCells count="12">
    <mergeCell ref="D22:G22"/>
    <mergeCell ref="D19:G19"/>
    <mergeCell ref="D24:G24"/>
    <mergeCell ref="D25:G26"/>
    <mergeCell ref="D1:F1"/>
    <mergeCell ref="B2:F2"/>
    <mergeCell ref="B3:F3"/>
    <mergeCell ref="B17:F17"/>
    <mergeCell ref="B4:F4"/>
    <mergeCell ref="B25:B26"/>
    <mergeCell ref="D20:G20"/>
    <mergeCell ref="D21:G21"/>
  </mergeCells>
  <printOptions/>
  <pageMargins left="0.5792708333333333" right="0.5533333333333333" top="0.75" bottom="0.75" header="0.3" footer="0.3"/>
  <pageSetup fitToHeight="0" fitToWidth="1" horizontalDpi="600" verticalDpi="600" orientation="portrait" scale="78" r:id="rId1"/>
  <headerFooter>
    <oddFooter>&amp;L&amp;D&amp;RPage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Mountain View District</cp:lastModifiedBy>
  <cp:lastPrinted>2018-07-26T13:43:00Z</cp:lastPrinted>
  <dcterms:created xsi:type="dcterms:W3CDTF">2010-09-13T19:57:53Z</dcterms:created>
  <dcterms:modified xsi:type="dcterms:W3CDTF">2023-07-24T09:47:25Z</dcterms:modified>
  <cp:category/>
  <cp:version/>
  <cp:contentType/>
  <cp:contentStatus/>
</cp:coreProperties>
</file>